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332" activeTab="0"/>
  </bookViews>
  <sheets>
    <sheet name="1998" sheetId="1" r:id="rId1"/>
    <sheet name="1999" sheetId="2" r:id="rId2"/>
    <sheet name="2000" sheetId="3" r:id="rId3"/>
  </sheets>
  <definedNames>
    <definedName name="_xlnm.Print_Titles" localSheetId="1">'1999'!$2:$3</definedName>
  </definedNames>
  <calcPr fullCalcOnLoad="1"/>
</workbook>
</file>

<file path=xl/sharedStrings.xml><?xml version="1.0" encoding="utf-8"?>
<sst xmlns="http://schemas.openxmlformats.org/spreadsheetml/2006/main" count="265" uniqueCount="113">
  <si>
    <t>Landgræðsluskógaplöntur</t>
  </si>
  <si>
    <t>Reitur nr.</t>
  </si>
  <si>
    <t>Heiti svæða</t>
  </si>
  <si>
    <t>Birki</t>
  </si>
  <si>
    <t>Bergfura</t>
  </si>
  <si>
    <t>Stafafura</t>
  </si>
  <si>
    <t>Blágreni</t>
  </si>
  <si>
    <t>Rússalerki</t>
  </si>
  <si>
    <t>Sitkagreni</t>
  </si>
  <si>
    <t>Yrkju Birki</t>
  </si>
  <si>
    <t>Fjallaþinur</t>
  </si>
  <si>
    <t>Samtals í reit</t>
  </si>
  <si>
    <t>Smalaholt</t>
  </si>
  <si>
    <t>K. G. B.</t>
  </si>
  <si>
    <t>Rotarý</t>
  </si>
  <si>
    <t>Kiw. + Sin</t>
  </si>
  <si>
    <t>Norrænaf. G.</t>
  </si>
  <si>
    <t>Hofst.sk.</t>
  </si>
  <si>
    <t>Flatask.</t>
  </si>
  <si>
    <t>Garðask.</t>
  </si>
  <si>
    <t>Hregg. Þ</t>
  </si>
  <si>
    <t>Sól Ból</t>
  </si>
  <si>
    <t>Smalaholt samt.</t>
  </si>
  <si>
    <t>Hnoðraholt</t>
  </si>
  <si>
    <t>2A</t>
  </si>
  <si>
    <t>Hnoðraholt samt.</t>
  </si>
  <si>
    <t xml:space="preserve">R1 </t>
  </si>
  <si>
    <t>Netið</t>
  </si>
  <si>
    <t>R6</t>
  </si>
  <si>
    <t>K.K.J.</t>
  </si>
  <si>
    <t>Sandahlíð samt.</t>
  </si>
  <si>
    <t>Tjarnholt samt.</t>
  </si>
  <si>
    <t>Aðstaða v.Víf.st.</t>
  </si>
  <si>
    <t>Tegundir samtals</t>
  </si>
  <si>
    <t>J.C.Garðar Kóp</t>
  </si>
  <si>
    <t>Lundamói</t>
  </si>
  <si>
    <t>Runnafura</t>
  </si>
  <si>
    <t>suðv.Sandafl.</t>
  </si>
  <si>
    <t>Gróðursetningar  1998    Skógræktarfélag Garðabæjar</t>
  </si>
  <si>
    <t>Gulvíðir</t>
  </si>
  <si>
    <t>norðv.af plani</t>
  </si>
  <si>
    <t>utan girðingar</t>
  </si>
  <si>
    <t>Seljuvíðir</t>
  </si>
  <si>
    <t>Viðja</t>
  </si>
  <si>
    <t>Loðvíðir</t>
  </si>
  <si>
    <t>aust.við stíg</t>
  </si>
  <si>
    <t>bílaplan til vest.</t>
  </si>
  <si>
    <t>vest. frá hringflöt</t>
  </si>
  <si>
    <t>Selja</t>
  </si>
  <si>
    <t>Igulrós</t>
  </si>
  <si>
    <t>Broddfura</t>
  </si>
  <si>
    <t>undir/meðfr.blómabr</t>
  </si>
  <si>
    <t>miðsvæði</t>
  </si>
  <si>
    <t>Knappareynir</t>
  </si>
  <si>
    <t>vest.hringfl.til norð</t>
  </si>
  <si>
    <t>Körfuvíðir</t>
  </si>
  <si>
    <t>austan Sandaflatar</t>
  </si>
  <si>
    <t>meðfr. afleg. að Sand</t>
  </si>
  <si>
    <t>meðfr.stíg</t>
  </si>
  <si>
    <t>9-10</t>
  </si>
  <si>
    <t>8-9</t>
  </si>
  <si>
    <t>Hreggstaðavíðir</t>
  </si>
  <si>
    <t>37-38</t>
  </si>
  <si>
    <t>Viðbótarskógar</t>
  </si>
  <si>
    <t>Alaskavíðir</t>
  </si>
  <si>
    <t>Heiti</t>
  </si>
  <si>
    <t>fjöldi</t>
  </si>
  <si>
    <t>reitur</t>
  </si>
  <si>
    <t>staður</t>
  </si>
  <si>
    <t>yrkibirki</t>
  </si>
  <si>
    <t>aðstaða</t>
  </si>
  <si>
    <t>Vífilstað.</t>
  </si>
  <si>
    <t>utan girð</t>
  </si>
  <si>
    <t>Sandahlíð</t>
  </si>
  <si>
    <t>Heggstaðavíðir</t>
  </si>
  <si>
    <t>Aspir</t>
  </si>
  <si>
    <t>8.-9</t>
  </si>
  <si>
    <t>9.-10</t>
  </si>
  <si>
    <t>Grænmölur</t>
  </si>
  <si>
    <t>Birki viðbóteigiræktu</t>
  </si>
  <si>
    <t>Stafafura eiginræ</t>
  </si>
  <si>
    <t>eiginræktun</t>
  </si>
  <si>
    <t>R1</t>
  </si>
  <si>
    <t>Hríma</t>
  </si>
  <si>
    <t>Úlfarunni</t>
  </si>
  <si>
    <t>Síberíufura</t>
  </si>
  <si>
    <t>Fjallaþinir</t>
  </si>
  <si>
    <t>annað</t>
  </si>
  <si>
    <t>Gróðursetning Skógræktarfélags Garðabæjar 1998</t>
  </si>
  <si>
    <t xml:space="preserve">ofan við stíg </t>
  </si>
  <si>
    <t>Kjóavellir</t>
  </si>
  <si>
    <t>Yrkjuplöntur samtals: 1.225</t>
  </si>
  <si>
    <t>Grænölur</t>
  </si>
  <si>
    <t>hlíðin og utan girð.vest</t>
  </si>
  <si>
    <t>vest.v.girð.og utan</t>
  </si>
  <si>
    <t>lægðin vest.að girð</t>
  </si>
  <si>
    <t>norðv.af plani+utan g.</t>
  </si>
  <si>
    <t>vestursv.+utan girð</t>
  </si>
  <si>
    <t>vestursv.neðst í hlíð.</t>
  </si>
  <si>
    <t xml:space="preserve">neðan stígs </t>
  </si>
  <si>
    <t>Hnoðraholt reit 2A</t>
  </si>
  <si>
    <t>Sitkaölur</t>
  </si>
  <si>
    <t>mói suður af hringfl.</t>
  </si>
  <si>
    <t>Loð-grávíðir</t>
  </si>
  <si>
    <t>birkitorfa vest.Sandafl</t>
  </si>
  <si>
    <t>Græn- Sitkaölur</t>
  </si>
  <si>
    <t>Landgræðsluskógaplöntur samtals: 4.338</t>
  </si>
  <si>
    <t>R3</t>
  </si>
  <si>
    <t>Ingólfur Sig.</t>
  </si>
  <si>
    <t>Ígulrós/Heiðarós</t>
  </si>
  <si>
    <t>Aðrar plöntur samtals: 3.153</t>
  </si>
  <si>
    <t>Viðbótarskógaplöntur samtals: 2.000</t>
  </si>
  <si>
    <t>Heildargróðursetning: 10.716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</si>
</sst>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44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12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4"/>
      <name val="Comic Sans MS"/>
      <family val="4"/>
    </font>
    <font>
      <sz val="6.5"/>
      <name val="MS Sans Serif"/>
      <family val="2"/>
    </font>
    <font>
      <b/>
      <sz val="12"/>
      <name val="Arial"/>
      <family val="2"/>
    </font>
    <font>
      <b/>
      <sz val="6.5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ck"/>
      <bottom style="thick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hair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 style="hair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thick"/>
      <bottom style="thick"/>
    </border>
    <border>
      <left style="medium"/>
      <right>
        <color indexed="63"/>
      </right>
      <top style="thick"/>
      <bottom style="thick"/>
    </border>
    <border>
      <left style="double"/>
      <right style="double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thick"/>
    </border>
    <border>
      <left>
        <color indexed="63"/>
      </left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>
        <color indexed="63"/>
      </right>
      <top style="hair"/>
      <bottom style="thick"/>
    </border>
    <border>
      <left style="thin"/>
      <right style="thin"/>
      <top style="thick"/>
      <bottom style="thick"/>
    </border>
    <border>
      <left style="double"/>
      <right>
        <color indexed="63"/>
      </right>
      <top style="thick"/>
      <bottom style="thick"/>
    </border>
    <border>
      <left>
        <color indexed="63"/>
      </left>
      <right style="hair"/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 style="hair"/>
      <top style="thick"/>
      <bottom style="thick"/>
    </border>
    <border>
      <left style="hair"/>
      <right>
        <color indexed="63"/>
      </right>
      <top style="thick"/>
      <bottom style="thick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hair"/>
      <bottom style="hair"/>
    </border>
    <border>
      <left style="thin"/>
      <right style="hair"/>
      <top style="thick"/>
      <bottom style="thick"/>
    </border>
    <border>
      <left style="medium"/>
      <right style="thin"/>
      <top style="thin"/>
      <bottom style="thin"/>
    </border>
    <border>
      <left style="thin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double"/>
      <right style="double"/>
      <top style="thin"/>
      <bottom style="hair"/>
    </border>
    <border>
      <left style="hair"/>
      <right style="medium"/>
      <top style="thin"/>
      <bottom style="hair"/>
    </border>
    <border>
      <left style="double"/>
      <right style="double"/>
      <top style="hair"/>
      <bottom style="hair"/>
    </border>
    <border>
      <left style="double"/>
      <right style="double"/>
      <top>
        <color indexed="63"/>
      </top>
      <bottom style="hair"/>
    </border>
    <border>
      <left style="hair"/>
      <right style="medium"/>
      <top style="thick"/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double"/>
      <top style="hair"/>
      <bottom style="thick"/>
    </border>
    <border>
      <left style="double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double"/>
      <top style="medium"/>
      <bottom style="double"/>
    </border>
    <border>
      <left style="double"/>
      <right style="thin"/>
      <top style="hair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ck"/>
    </border>
    <border>
      <left style="hair"/>
      <right style="hair"/>
      <top style="thick"/>
      <bottom style="hair"/>
    </border>
    <border>
      <left style="thin"/>
      <right>
        <color indexed="63"/>
      </right>
      <top style="thick"/>
      <bottom style="thick"/>
    </border>
    <border>
      <left style="thin"/>
      <right style="double"/>
      <top style="thick"/>
      <bottom style="thick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1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 horizontal="left"/>
    </xf>
    <xf numFmtId="4" fontId="2" fillId="0" borderId="12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left"/>
    </xf>
    <xf numFmtId="4" fontId="2" fillId="0" borderId="14" xfId="0" applyNumberFormat="1" applyFont="1" applyBorder="1" applyAlignment="1">
      <alignment horizontal="left"/>
    </xf>
    <xf numFmtId="4" fontId="1" fillId="0" borderId="14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4" fontId="1" fillId="0" borderId="16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7" fillId="0" borderId="17" xfId="0" applyNumberFormat="1" applyFont="1" applyBorder="1" applyAlignment="1">
      <alignment horizontal="left"/>
    </xf>
    <xf numFmtId="4" fontId="6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/>
    </xf>
    <xf numFmtId="3" fontId="0" fillId="0" borderId="21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left"/>
    </xf>
    <xf numFmtId="49" fontId="7" fillId="0" borderId="22" xfId="0" applyNumberFormat="1" applyFont="1" applyBorder="1" applyAlignment="1">
      <alignment horizontal="left"/>
    </xf>
    <xf numFmtId="0" fontId="7" fillId="0" borderId="23" xfId="0" applyNumberFormat="1" applyFont="1" applyBorder="1" applyAlignment="1">
      <alignment horizontal="left"/>
    </xf>
    <xf numFmtId="4" fontId="7" fillId="0" borderId="0" xfId="0" applyNumberFormat="1" applyFont="1" applyAlignment="1">
      <alignment horizontal="left"/>
    </xf>
    <xf numFmtId="4" fontId="7" fillId="0" borderId="24" xfId="0" applyNumberFormat="1" applyFont="1" applyBorder="1" applyAlignment="1">
      <alignment horizontal="left"/>
    </xf>
    <xf numFmtId="0" fontId="7" fillId="0" borderId="25" xfId="0" applyNumberFormat="1" applyFont="1" applyBorder="1" applyAlignment="1">
      <alignment horizontal="left"/>
    </xf>
    <xf numFmtId="4" fontId="7" fillId="0" borderId="26" xfId="0" applyNumberFormat="1" applyFont="1" applyBorder="1" applyAlignment="1">
      <alignment horizontal="left"/>
    </xf>
    <xf numFmtId="3" fontId="7" fillId="0" borderId="27" xfId="0" applyNumberFormat="1" applyFont="1" applyBorder="1" applyAlignment="1">
      <alignment horizontal="right" textRotation="90"/>
    </xf>
    <xf numFmtId="3" fontId="7" fillId="0" borderId="28" xfId="0" applyNumberFormat="1" applyFont="1" applyBorder="1" applyAlignment="1">
      <alignment horizontal="right" textRotation="90"/>
    </xf>
    <xf numFmtId="3" fontId="7" fillId="0" borderId="29" xfId="0" applyNumberFormat="1" applyFont="1" applyBorder="1" applyAlignment="1">
      <alignment horizontal="right" textRotation="90"/>
    </xf>
    <xf numFmtId="3" fontId="7" fillId="0" borderId="30" xfId="0" applyNumberFormat="1" applyFont="1" applyBorder="1" applyAlignment="1">
      <alignment horizontal="right" textRotation="90"/>
    </xf>
    <xf numFmtId="3" fontId="7" fillId="0" borderId="31" xfId="0" applyNumberFormat="1" applyFont="1" applyBorder="1" applyAlignment="1">
      <alignment horizontal="right" textRotation="90"/>
    </xf>
    <xf numFmtId="3" fontId="7" fillId="0" borderId="28" xfId="0" applyNumberFormat="1" applyFont="1" applyBorder="1" applyAlignment="1">
      <alignment horizontal="center" textRotation="90"/>
    </xf>
    <xf numFmtId="3" fontId="7" fillId="0" borderId="32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7" fillId="0" borderId="36" xfId="0" applyNumberFormat="1" applyFont="1" applyBorder="1" applyAlignment="1">
      <alignment horizontal="center"/>
    </xf>
    <xf numFmtId="3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39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 horizontal="center"/>
    </xf>
    <xf numFmtId="3" fontId="7" fillId="0" borderId="42" xfId="0" applyNumberFormat="1" applyFont="1" applyBorder="1" applyAlignment="1">
      <alignment horizontal="center"/>
    </xf>
    <xf numFmtId="3" fontId="7" fillId="0" borderId="43" xfId="0" applyNumberFormat="1" applyFont="1" applyBorder="1" applyAlignment="1">
      <alignment horizontal="center"/>
    </xf>
    <xf numFmtId="3" fontId="7" fillId="0" borderId="44" xfId="0" applyNumberFormat="1" applyFont="1" applyBorder="1" applyAlignment="1">
      <alignment horizontal="center"/>
    </xf>
    <xf numFmtId="3" fontId="7" fillId="0" borderId="45" xfId="0" applyNumberFormat="1" applyFont="1" applyBorder="1" applyAlignment="1">
      <alignment horizontal="center"/>
    </xf>
    <xf numFmtId="3" fontId="7" fillId="0" borderId="46" xfId="0" applyNumberFormat="1" applyFont="1" applyBorder="1" applyAlignment="1">
      <alignment horizontal="center"/>
    </xf>
    <xf numFmtId="3" fontId="7" fillId="0" borderId="47" xfId="0" applyNumberFormat="1" applyFont="1" applyBorder="1" applyAlignment="1">
      <alignment horizontal="center"/>
    </xf>
    <xf numFmtId="3" fontId="7" fillId="0" borderId="48" xfId="0" applyNumberFormat="1" applyFont="1" applyBorder="1" applyAlignment="1">
      <alignment horizontal="center"/>
    </xf>
    <xf numFmtId="3" fontId="7" fillId="0" borderId="49" xfId="0" applyNumberFormat="1" applyFont="1" applyBorder="1" applyAlignment="1">
      <alignment horizontal="center"/>
    </xf>
    <xf numFmtId="3" fontId="7" fillId="0" borderId="50" xfId="0" applyNumberFormat="1" applyFont="1" applyBorder="1" applyAlignment="1">
      <alignment horizontal="center"/>
    </xf>
    <xf numFmtId="3" fontId="7" fillId="0" borderId="51" xfId="0" applyNumberFormat="1" applyFont="1" applyBorder="1" applyAlignment="1">
      <alignment horizontal="center"/>
    </xf>
    <xf numFmtId="3" fontId="7" fillId="0" borderId="52" xfId="0" applyNumberFormat="1" applyFont="1" applyBorder="1" applyAlignment="1">
      <alignment horizontal="center"/>
    </xf>
    <xf numFmtId="3" fontId="7" fillId="0" borderId="53" xfId="0" applyNumberFormat="1" applyFont="1" applyBorder="1" applyAlignment="1">
      <alignment horizontal="center"/>
    </xf>
    <xf numFmtId="3" fontId="7" fillId="0" borderId="54" xfId="0" applyNumberFormat="1" applyFont="1" applyBorder="1" applyAlignment="1">
      <alignment horizontal="center"/>
    </xf>
    <xf numFmtId="3" fontId="7" fillId="0" borderId="55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7" fillId="0" borderId="56" xfId="0" applyNumberFormat="1" applyFont="1" applyBorder="1" applyAlignment="1">
      <alignment horizontal="center"/>
    </xf>
    <xf numFmtId="3" fontId="7" fillId="0" borderId="57" xfId="0" applyNumberFormat="1" applyFont="1" applyBorder="1" applyAlignment="1">
      <alignment horizontal="center"/>
    </xf>
    <xf numFmtId="3" fontId="7" fillId="0" borderId="58" xfId="0" applyNumberFormat="1" applyFont="1" applyBorder="1" applyAlignment="1">
      <alignment horizontal="center"/>
    </xf>
    <xf numFmtId="3" fontId="7" fillId="0" borderId="59" xfId="0" applyNumberFormat="1" applyFont="1" applyBorder="1" applyAlignment="1">
      <alignment horizontal="center"/>
    </xf>
    <xf numFmtId="3" fontId="7" fillId="0" borderId="60" xfId="0" applyNumberFormat="1" applyFont="1" applyBorder="1" applyAlignment="1">
      <alignment horizontal="center"/>
    </xf>
    <xf numFmtId="3" fontId="7" fillId="0" borderId="61" xfId="0" applyNumberFormat="1" applyFont="1" applyBorder="1" applyAlignment="1">
      <alignment horizontal="center"/>
    </xf>
    <xf numFmtId="3" fontId="7" fillId="0" borderId="62" xfId="0" applyNumberFormat="1" applyFont="1" applyBorder="1" applyAlignment="1">
      <alignment horizontal="center"/>
    </xf>
    <xf numFmtId="3" fontId="7" fillId="0" borderId="63" xfId="0" applyNumberFormat="1" applyFont="1" applyBorder="1" applyAlignment="1">
      <alignment horizontal="center"/>
    </xf>
    <xf numFmtId="3" fontId="7" fillId="0" borderId="64" xfId="0" applyNumberFormat="1" applyFont="1" applyBorder="1" applyAlignment="1">
      <alignment horizontal="center"/>
    </xf>
    <xf numFmtId="3" fontId="7" fillId="0" borderId="65" xfId="0" applyNumberFormat="1" applyFont="1" applyBorder="1" applyAlignment="1">
      <alignment horizontal="center"/>
    </xf>
    <xf numFmtId="3" fontId="7" fillId="0" borderId="66" xfId="0" applyNumberFormat="1" applyFont="1" applyBorder="1" applyAlignment="1">
      <alignment horizontal="center"/>
    </xf>
    <xf numFmtId="3" fontId="7" fillId="0" borderId="67" xfId="0" applyNumberFormat="1" applyFont="1" applyBorder="1" applyAlignment="1">
      <alignment horizontal="center"/>
    </xf>
    <xf numFmtId="3" fontId="7" fillId="0" borderId="68" xfId="0" applyNumberFormat="1" applyFont="1" applyBorder="1" applyAlignment="1">
      <alignment horizontal="center"/>
    </xf>
    <xf numFmtId="3" fontId="7" fillId="0" borderId="69" xfId="0" applyNumberFormat="1" applyFont="1" applyBorder="1" applyAlignment="1">
      <alignment horizontal="right"/>
    </xf>
    <xf numFmtId="0" fontId="2" fillId="0" borderId="70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left"/>
    </xf>
    <xf numFmtId="0" fontId="7" fillId="0" borderId="28" xfId="0" applyNumberFormat="1" applyFont="1" applyBorder="1" applyAlignment="1">
      <alignment horizontal="left" textRotation="90"/>
    </xf>
    <xf numFmtId="4" fontId="7" fillId="0" borderId="31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7" fillId="0" borderId="71" xfId="0" applyNumberFormat="1" applyFont="1" applyBorder="1" applyAlignment="1">
      <alignment horizontal="center" textRotation="90"/>
    </xf>
    <xf numFmtId="3" fontId="7" fillId="0" borderId="27" xfId="0" applyNumberFormat="1" applyFont="1" applyBorder="1" applyAlignment="1">
      <alignment horizontal="center" textRotation="90"/>
    </xf>
    <xf numFmtId="0" fontId="2" fillId="0" borderId="72" xfId="0" applyNumberFormat="1" applyFont="1" applyBorder="1" applyAlignment="1">
      <alignment horizontal="left"/>
    </xf>
    <xf numFmtId="4" fontId="1" fillId="0" borderId="73" xfId="0" applyNumberFormat="1" applyFont="1" applyBorder="1" applyAlignment="1">
      <alignment horizontal="left"/>
    </xf>
    <xf numFmtId="3" fontId="7" fillId="0" borderId="74" xfId="0" applyNumberFormat="1" applyFont="1" applyBorder="1" applyAlignment="1">
      <alignment horizontal="center"/>
    </xf>
    <xf numFmtId="3" fontId="7" fillId="0" borderId="75" xfId="0" applyNumberFormat="1" applyFont="1" applyBorder="1" applyAlignment="1">
      <alignment horizontal="center"/>
    </xf>
    <xf numFmtId="3" fontId="7" fillId="0" borderId="76" xfId="0" applyNumberFormat="1" applyFont="1" applyBorder="1" applyAlignment="1">
      <alignment horizontal="center"/>
    </xf>
    <xf numFmtId="3" fontId="7" fillId="0" borderId="77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3" fontId="7" fillId="0" borderId="78" xfId="0" applyNumberFormat="1" applyFont="1" applyBorder="1" applyAlignment="1">
      <alignment horizontal="center"/>
    </xf>
    <xf numFmtId="3" fontId="7" fillId="0" borderId="79" xfId="0" applyNumberFormat="1" applyFont="1" applyBorder="1" applyAlignment="1">
      <alignment horizontal="center"/>
    </xf>
    <xf numFmtId="3" fontId="7" fillId="0" borderId="80" xfId="0" applyNumberFormat="1" applyFont="1" applyBorder="1" applyAlignment="1">
      <alignment horizontal="center"/>
    </xf>
    <xf numFmtId="3" fontId="7" fillId="0" borderId="81" xfId="0" applyNumberFormat="1" applyFont="1" applyBorder="1" applyAlignment="1">
      <alignment horizontal="center"/>
    </xf>
    <xf numFmtId="3" fontId="7" fillId="0" borderId="82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83" xfId="0" applyNumberFormat="1" applyFont="1" applyBorder="1" applyAlignment="1">
      <alignment horizontal="center"/>
    </xf>
    <xf numFmtId="3" fontId="7" fillId="0" borderId="84" xfId="0" applyNumberFormat="1" applyFont="1" applyBorder="1" applyAlignment="1">
      <alignment horizontal="center"/>
    </xf>
    <xf numFmtId="3" fontId="7" fillId="0" borderId="85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86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87" xfId="0" applyNumberFormat="1" applyFont="1" applyBorder="1" applyAlignment="1">
      <alignment horizontal="center"/>
    </xf>
    <xf numFmtId="3" fontId="7" fillId="0" borderId="88" xfId="0" applyNumberFormat="1" applyFont="1" applyBorder="1" applyAlignment="1">
      <alignment horizontal="center"/>
    </xf>
    <xf numFmtId="3" fontId="7" fillId="0" borderId="89" xfId="0" applyNumberFormat="1" applyFont="1" applyBorder="1" applyAlignment="1">
      <alignment horizontal="center"/>
    </xf>
    <xf numFmtId="3" fontId="7" fillId="0" borderId="90" xfId="0" applyNumberFormat="1" applyFont="1" applyBorder="1" applyAlignment="1">
      <alignment horizontal="right"/>
    </xf>
    <xf numFmtId="3" fontId="7" fillId="0" borderId="91" xfId="0" applyNumberFormat="1" applyFont="1" applyBorder="1" applyAlignment="1">
      <alignment horizontal="right"/>
    </xf>
    <xf numFmtId="3" fontId="7" fillId="0" borderId="92" xfId="0" applyNumberFormat="1" applyFont="1" applyBorder="1" applyAlignment="1">
      <alignment horizontal="right"/>
    </xf>
    <xf numFmtId="3" fontId="7" fillId="0" borderId="93" xfId="0" applyNumberFormat="1" applyFont="1" applyBorder="1" applyAlignment="1">
      <alignment horizontal="right"/>
    </xf>
    <xf numFmtId="0" fontId="7" fillId="0" borderId="94" xfId="0" applyNumberFormat="1" applyFont="1" applyBorder="1" applyAlignment="1">
      <alignment horizontal="left"/>
    </xf>
    <xf numFmtId="3" fontId="7" fillId="0" borderId="95" xfId="0" applyNumberFormat="1" applyFont="1" applyBorder="1" applyAlignment="1">
      <alignment horizontal="center"/>
    </xf>
    <xf numFmtId="3" fontId="7" fillId="0" borderId="96" xfId="0" applyNumberFormat="1" applyFont="1" applyBorder="1" applyAlignment="1">
      <alignment horizontal="center"/>
    </xf>
    <xf numFmtId="3" fontId="7" fillId="0" borderId="97" xfId="0" applyNumberFormat="1" applyFont="1" applyBorder="1" applyAlignment="1">
      <alignment horizontal="center"/>
    </xf>
    <xf numFmtId="3" fontId="7" fillId="0" borderId="98" xfId="0" applyNumberFormat="1" applyFont="1" applyBorder="1" applyAlignment="1">
      <alignment horizontal="center"/>
    </xf>
    <xf numFmtId="3" fontId="7" fillId="0" borderId="99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8"/>
  <sheetViews>
    <sheetView tabSelected="1" zoomScalePageLayoutView="0" workbookViewId="0" topLeftCell="A28">
      <selection activeCell="X60" sqref="X60"/>
    </sheetView>
  </sheetViews>
  <sheetFormatPr defaultColWidth="4.8515625" defaultRowHeight="12.75"/>
  <cols>
    <col min="1" max="1" width="2.140625" style="0" customWidth="1"/>
    <col min="2" max="2" width="10.140625" style="0" customWidth="1"/>
    <col min="3" max="3" width="4.00390625" style="39" customWidth="1"/>
    <col min="4" max="5" width="2.8515625" style="39" customWidth="1"/>
    <col min="6" max="6" width="2.8515625" style="0" customWidth="1"/>
    <col min="7" max="7" width="4.00390625" style="39" customWidth="1"/>
    <col min="8" max="9" width="2.8515625" style="39" customWidth="1"/>
    <col min="10" max="10" width="4.00390625" style="0" customWidth="1"/>
    <col min="11" max="11" width="2.8515625" style="39" customWidth="1"/>
    <col min="12" max="12" width="3.8515625" style="0" customWidth="1"/>
    <col min="13" max="14" width="2.8515625" style="0" customWidth="1"/>
    <col min="15" max="16" width="2.140625" style="0" customWidth="1"/>
    <col min="17" max="17" width="2.8515625" style="0" customWidth="1"/>
    <col min="18" max="18" width="1.7109375" style="0" customWidth="1"/>
    <col min="19" max="20" width="2.140625" style="0" customWidth="1"/>
    <col min="21" max="21" width="3.00390625" style="0" customWidth="1"/>
    <col min="22" max="22" width="2.8515625" style="0" customWidth="1"/>
    <col min="23" max="25" width="2.140625" style="0" customWidth="1"/>
    <col min="26" max="26" width="2.8515625" style="0" customWidth="1"/>
    <col min="27" max="27" width="2.421875" style="0" customWidth="1"/>
    <col min="28" max="28" width="2.140625" style="0" customWidth="1"/>
    <col min="29" max="29" width="2.8515625" style="0" customWidth="1"/>
    <col min="30" max="32" width="2.140625" style="0" customWidth="1"/>
    <col min="33" max="33" width="2.8515625" style="0" customWidth="1"/>
    <col min="34" max="34" width="4.57421875" style="0" customWidth="1"/>
    <col min="35" max="35" width="4.8515625" style="0" customWidth="1"/>
    <col min="36" max="36" width="11.28125" style="0" customWidth="1"/>
  </cols>
  <sheetData>
    <row r="1" spans="1:34" ht="0.75" customHeight="1">
      <c r="A1" s="1"/>
      <c r="B1" s="2"/>
      <c r="C1" s="29"/>
      <c r="D1" s="29"/>
      <c r="E1" s="29"/>
      <c r="F1" s="3"/>
      <c r="G1" s="19"/>
      <c r="H1" s="19"/>
      <c r="I1" s="29"/>
      <c r="J1" s="3"/>
      <c r="K1" s="29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5"/>
      <c r="AE1" s="5"/>
      <c r="AF1" s="5"/>
      <c r="AG1" s="3"/>
      <c r="AH1" s="3"/>
    </row>
    <row r="2" spans="1:34" ht="21.75" customHeight="1">
      <c r="A2" s="6"/>
      <c r="C2" s="41" t="s">
        <v>38</v>
      </c>
      <c r="D2" s="30"/>
      <c r="E2" s="31"/>
      <c r="F2" s="7"/>
      <c r="G2" s="32"/>
      <c r="H2" s="32"/>
      <c r="I2" s="31"/>
      <c r="J2" s="7"/>
      <c r="K2" s="31"/>
      <c r="L2" s="3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9"/>
      <c r="AE2" s="9"/>
      <c r="AF2" s="9"/>
      <c r="AG2" s="3"/>
      <c r="AH2" s="3"/>
    </row>
    <row r="3" spans="1:34" ht="9.75" customHeight="1" hidden="1">
      <c r="A3" s="1"/>
      <c r="B3" s="2"/>
      <c r="C3" s="29"/>
      <c r="D3" s="29"/>
      <c r="E3" s="29"/>
      <c r="F3" s="3"/>
      <c r="G3" s="19"/>
      <c r="H3" s="19"/>
      <c r="I3" s="29"/>
      <c r="J3" s="3"/>
      <c r="K3" s="29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5"/>
      <c r="AE3" s="5"/>
      <c r="AF3" s="5"/>
      <c r="AG3" s="3"/>
      <c r="AH3" s="3"/>
    </row>
    <row r="4" spans="1:34" ht="12.75">
      <c r="A4" s="10"/>
      <c r="B4" s="11"/>
      <c r="C4" s="33"/>
      <c r="D4" s="33"/>
      <c r="E4" s="34"/>
      <c r="F4" s="110" t="s">
        <v>0</v>
      </c>
      <c r="G4" s="33"/>
      <c r="H4" s="33"/>
      <c r="J4" s="12"/>
      <c r="L4" s="111" t="s">
        <v>63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  <c r="AE4" s="13"/>
      <c r="AF4" s="13"/>
      <c r="AG4" s="12"/>
      <c r="AH4" s="12"/>
    </row>
    <row r="5" spans="1:34" ht="54" customHeight="1">
      <c r="A5" s="108" t="s">
        <v>1</v>
      </c>
      <c r="B5" s="109" t="s">
        <v>2</v>
      </c>
      <c r="C5" s="61" t="s">
        <v>3</v>
      </c>
      <c r="D5" s="61" t="s">
        <v>105</v>
      </c>
      <c r="E5" s="62" t="s">
        <v>5</v>
      </c>
      <c r="F5" s="61" t="s">
        <v>83</v>
      </c>
      <c r="G5" s="62" t="s">
        <v>8</v>
      </c>
      <c r="H5" s="62" t="s">
        <v>39</v>
      </c>
      <c r="I5" s="63" t="s">
        <v>7</v>
      </c>
      <c r="J5" s="64" t="s">
        <v>9</v>
      </c>
      <c r="K5" s="62" t="s">
        <v>6</v>
      </c>
      <c r="L5" s="62" t="s">
        <v>5</v>
      </c>
      <c r="M5" s="65" t="s">
        <v>8</v>
      </c>
      <c r="N5" s="112" t="s">
        <v>64</v>
      </c>
      <c r="O5" s="113" t="s">
        <v>75</v>
      </c>
      <c r="P5" s="113" t="s">
        <v>5</v>
      </c>
      <c r="Q5" s="113" t="s">
        <v>55</v>
      </c>
      <c r="R5" s="66" t="s">
        <v>84</v>
      </c>
      <c r="S5" s="66" t="s">
        <v>4</v>
      </c>
      <c r="T5" s="66" t="s">
        <v>103</v>
      </c>
      <c r="U5" s="66" t="s">
        <v>53</v>
      </c>
      <c r="V5" s="66" t="s">
        <v>10</v>
      </c>
      <c r="W5" s="66" t="s">
        <v>61</v>
      </c>
      <c r="X5" s="66" t="s">
        <v>50</v>
      </c>
      <c r="Y5" s="66" t="s">
        <v>42</v>
      </c>
      <c r="Z5" s="66" t="s">
        <v>109</v>
      </c>
      <c r="AA5" s="66" t="s">
        <v>85</v>
      </c>
      <c r="AB5" s="66" t="s">
        <v>43</v>
      </c>
      <c r="AC5" s="66" t="s">
        <v>48</v>
      </c>
      <c r="AD5" s="66" t="s">
        <v>36</v>
      </c>
      <c r="AE5" s="66" t="s">
        <v>92</v>
      </c>
      <c r="AF5" s="66" t="s">
        <v>101</v>
      </c>
      <c r="AG5" s="66" t="s">
        <v>3</v>
      </c>
      <c r="AH5" s="62" t="s">
        <v>11</v>
      </c>
    </row>
    <row r="6" spans="1:34" ht="12.75">
      <c r="A6" s="14"/>
      <c r="B6" s="15" t="s">
        <v>12</v>
      </c>
      <c r="C6" s="67"/>
      <c r="D6" s="68"/>
      <c r="E6" s="69"/>
      <c r="F6" s="68"/>
      <c r="G6" s="69"/>
      <c r="H6" s="69"/>
      <c r="I6" s="70"/>
      <c r="J6" s="124"/>
      <c r="K6" s="69"/>
      <c r="L6" s="70"/>
      <c r="M6" s="125"/>
      <c r="N6" s="67"/>
      <c r="O6" s="68"/>
      <c r="P6" s="68"/>
      <c r="Q6" s="68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105"/>
    </row>
    <row r="7" spans="1:34" ht="12.75">
      <c r="A7" s="54">
        <v>3</v>
      </c>
      <c r="B7" s="40" t="s">
        <v>13</v>
      </c>
      <c r="C7" s="71"/>
      <c r="D7" s="72">
        <v>80</v>
      </c>
      <c r="E7" s="73">
        <v>40</v>
      </c>
      <c r="F7" s="72"/>
      <c r="G7" s="73"/>
      <c r="H7" s="73"/>
      <c r="I7" s="74"/>
      <c r="J7" s="126"/>
      <c r="K7" s="73"/>
      <c r="L7" s="74"/>
      <c r="M7" s="127"/>
      <c r="N7" s="71"/>
      <c r="O7" s="72"/>
      <c r="P7" s="72"/>
      <c r="Q7" s="72"/>
      <c r="R7" s="73"/>
      <c r="S7" s="73">
        <v>40</v>
      </c>
      <c r="T7" s="73">
        <v>25</v>
      </c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105">
        <f aca="true" t="shared" si="0" ref="AH7:AH25">SUM(C7:AG7)</f>
        <v>185</v>
      </c>
    </row>
    <row r="8" spans="1:34" ht="12.75">
      <c r="A8" s="54">
        <v>5</v>
      </c>
      <c r="B8" s="40" t="s">
        <v>14</v>
      </c>
      <c r="C8" s="71">
        <v>67</v>
      </c>
      <c r="D8" s="72">
        <v>40</v>
      </c>
      <c r="E8" s="73">
        <v>40</v>
      </c>
      <c r="F8" s="72"/>
      <c r="G8" s="73"/>
      <c r="H8" s="73">
        <v>40</v>
      </c>
      <c r="I8" s="74"/>
      <c r="J8" s="126"/>
      <c r="K8" s="73"/>
      <c r="L8" s="74"/>
      <c r="M8" s="127"/>
      <c r="N8" s="71"/>
      <c r="O8" s="72"/>
      <c r="P8" s="72"/>
      <c r="Q8" s="72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105">
        <f t="shared" si="0"/>
        <v>187</v>
      </c>
    </row>
    <row r="9" spans="1:34" ht="12.75">
      <c r="A9" s="54">
        <v>6</v>
      </c>
      <c r="B9" s="40" t="s">
        <v>15</v>
      </c>
      <c r="C9" s="71"/>
      <c r="D9" s="72">
        <v>80</v>
      </c>
      <c r="E9" s="73">
        <v>80</v>
      </c>
      <c r="F9" s="72"/>
      <c r="G9" s="73">
        <v>80</v>
      </c>
      <c r="H9" s="73"/>
      <c r="I9" s="74">
        <v>67</v>
      </c>
      <c r="J9" s="126"/>
      <c r="K9" s="73"/>
      <c r="L9" s="74"/>
      <c r="M9" s="127"/>
      <c r="N9" s="71"/>
      <c r="O9" s="72"/>
      <c r="P9" s="72">
        <v>40</v>
      </c>
      <c r="Q9" s="72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>
        <f>40+134</f>
        <v>174</v>
      </c>
      <c r="AH9" s="105">
        <f t="shared" si="0"/>
        <v>521</v>
      </c>
    </row>
    <row r="10" spans="1:34" ht="12.75">
      <c r="A10" s="54">
        <v>8</v>
      </c>
      <c r="B10" s="40" t="s">
        <v>16</v>
      </c>
      <c r="C10" s="71">
        <v>201</v>
      </c>
      <c r="D10" s="72"/>
      <c r="E10" s="73"/>
      <c r="F10" s="72"/>
      <c r="G10" s="73">
        <v>40</v>
      </c>
      <c r="H10" s="73"/>
      <c r="I10" s="74"/>
      <c r="J10" s="126"/>
      <c r="K10" s="73"/>
      <c r="L10" s="74"/>
      <c r="M10" s="127"/>
      <c r="N10" s="71"/>
      <c r="O10" s="72"/>
      <c r="P10" s="72"/>
      <c r="Q10" s="72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105">
        <f t="shared" si="0"/>
        <v>241</v>
      </c>
    </row>
    <row r="11" spans="1:34" ht="12.75">
      <c r="A11" s="54">
        <v>9</v>
      </c>
      <c r="B11" s="40" t="s">
        <v>17</v>
      </c>
      <c r="C11" s="71"/>
      <c r="D11" s="72"/>
      <c r="E11" s="73">
        <v>74</v>
      </c>
      <c r="F11" s="72"/>
      <c r="G11" s="73">
        <v>154</v>
      </c>
      <c r="H11" s="73"/>
      <c r="I11" s="74">
        <v>89</v>
      </c>
      <c r="J11" s="126"/>
      <c r="K11" s="73">
        <v>20</v>
      </c>
      <c r="L11" s="74"/>
      <c r="M11" s="127"/>
      <c r="N11" s="71"/>
      <c r="O11" s="72"/>
      <c r="P11" s="72"/>
      <c r="Q11" s="72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105">
        <f t="shared" si="0"/>
        <v>337</v>
      </c>
    </row>
    <row r="12" spans="1:34" ht="12.75">
      <c r="A12" s="54">
        <v>10</v>
      </c>
      <c r="B12" s="40" t="s">
        <v>18</v>
      </c>
      <c r="C12" s="71"/>
      <c r="D12" s="72"/>
      <c r="E12" s="73">
        <v>73</v>
      </c>
      <c r="F12" s="72"/>
      <c r="G12" s="73">
        <v>153</v>
      </c>
      <c r="H12" s="73"/>
      <c r="I12" s="74">
        <v>90</v>
      </c>
      <c r="J12" s="126"/>
      <c r="K12" s="73">
        <v>20</v>
      </c>
      <c r="L12" s="74"/>
      <c r="M12" s="127"/>
      <c r="N12" s="71"/>
      <c r="O12" s="72"/>
      <c r="P12" s="72"/>
      <c r="Q12" s="72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105">
        <f t="shared" si="0"/>
        <v>336</v>
      </c>
    </row>
    <row r="13" spans="1:34" ht="12.75">
      <c r="A13" s="54">
        <v>11</v>
      </c>
      <c r="B13" s="40" t="s">
        <v>19</v>
      </c>
      <c r="C13" s="71"/>
      <c r="D13" s="72"/>
      <c r="E13" s="73">
        <v>73</v>
      </c>
      <c r="F13" s="72"/>
      <c r="G13" s="73">
        <v>153</v>
      </c>
      <c r="H13" s="73"/>
      <c r="I13" s="74">
        <v>89</v>
      </c>
      <c r="J13" s="126"/>
      <c r="K13" s="73">
        <v>20</v>
      </c>
      <c r="L13" s="74"/>
      <c r="M13" s="127"/>
      <c r="N13" s="71"/>
      <c r="O13" s="72"/>
      <c r="P13" s="72"/>
      <c r="Q13" s="72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105">
        <f t="shared" si="0"/>
        <v>335</v>
      </c>
    </row>
    <row r="14" spans="1:34" ht="12.75">
      <c r="A14" s="54">
        <v>14</v>
      </c>
      <c r="B14" s="40" t="s">
        <v>20</v>
      </c>
      <c r="C14" s="71">
        <v>40</v>
      </c>
      <c r="D14" s="72"/>
      <c r="E14" s="73">
        <v>40</v>
      </c>
      <c r="F14" s="72"/>
      <c r="G14" s="73"/>
      <c r="H14" s="73"/>
      <c r="I14" s="74"/>
      <c r="J14" s="126"/>
      <c r="K14" s="73"/>
      <c r="L14" s="74"/>
      <c r="M14" s="127"/>
      <c r="N14" s="71"/>
      <c r="O14" s="72"/>
      <c r="P14" s="72"/>
      <c r="Q14" s="72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105">
        <f t="shared" si="0"/>
        <v>80</v>
      </c>
    </row>
    <row r="15" spans="1:34" ht="12.75">
      <c r="A15" s="54">
        <v>16</v>
      </c>
      <c r="B15" s="40" t="s">
        <v>21</v>
      </c>
      <c r="C15" s="71"/>
      <c r="D15" s="72">
        <v>80</v>
      </c>
      <c r="E15" s="73"/>
      <c r="F15" s="72"/>
      <c r="G15" s="73"/>
      <c r="H15" s="73">
        <v>40</v>
      </c>
      <c r="I15" s="74"/>
      <c r="J15" s="126"/>
      <c r="K15" s="73"/>
      <c r="L15" s="74"/>
      <c r="M15" s="127"/>
      <c r="N15" s="71"/>
      <c r="O15" s="72"/>
      <c r="P15" s="72"/>
      <c r="Q15" s="72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105">
        <f t="shared" si="0"/>
        <v>120</v>
      </c>
    </row>
    <row r="16" spans="1:34" ht="13.5" thickBot="1">
      <c r="A16" s="54">
        <v>19</v>
      </c>
      <c r="B16" s="40" t="s">
        <v>34</v>
      </c>
      <c r="C16" s="71">
        <v>134</v>
      </c>
      <c r="D16" s="72"/>
      <c r="E16" s="73"/>
      <c r="F16" s="72"/>
      <c r="G16" s="73"/>
      <c r="H16" s="73"/>
      <c r="I16" s="74">
        <v>134</v>
      </c>
      <c r="J16" s="126"/>
      <c r="K16" s="73"/>
      <c r="L16" s="74"/>
      <c r="M16" s="127"/>
      <c r="N16" s="71"/>
      <c r="O16" s="72"/>
      <c r="P16" s="72"/>
      <c r="Q16" s="72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137">
        <f t="shared" si="0"/>
        <v>268</v>
      </c>
    </row>
    <row r="17" spans="1:34" ht="14.25" thickBot="1" thickTop="1">
      <c r="A17" s="106" t="s">
        <v>22</v>
      </c>
      <c r="B17" s="24"/>
      <c r="C17" s="80">
        <f aca="true" t="shared" si="1" ref="C17:O17">SUM(C6:C16)</f>
        <v>442</v>
      </c>
      <c r="D17" s="92">
        <f t="shared" si="1"/>
        <v>280</v>
      </c>
      <c r="E17" s="92">
        <f t="shared" si="1"/>
        <v>420</v>
      </c>
      <c r="F17" s="92">
        <f t="shared" si="1"/>
        <v>0</v>
      </c>
      <c r="G17" s="92">
        <f t="shared" si="1"/>
        <v>580</v>
      </c>
      <c r="H17" s="92">
        <f t="shared" si="1"/>
        <v>80</v>
      </c>
      <c r="I17" s="82">
        <f t="shared" si="1"/>
        <v>469</v>
      </c>
      <c r="J17" s="81">
        <f t="shared" si="1"/>
        <v>0</v>
      </c>
      <c r="K17" s="80">
        <f t="shared" si="1"/>
        <v>60</v>
      </c>
      <c r="L17" s="92">
        <f t="shared" si="1"/>
        <v>0</v>
      </c>
      <c r="M17" s="82">
        <f t="shared" si="1"/>
        <v>0</v>
      </c>
      <c r="N17" s="80">
        <f t="shared" si="1"/>
        <v>0</v>
      </c>
      <c r="O17" s="92">
        <f t="shared" si="1"/>
        <v>0</v>
      </c>
      <c r="P17" s="92">
        <f aca="true" t="shared" si="2" ref="P17:Z17">SUM(P6:P16)</f>
        <v>40</v>
      </c>
      <c r="Q17" s="92">
        <f t="shared" si="2"/>
        <v>0</v>
      </c>
      <c r="R17" s="92">
        <f t="shared" si="2"/>
        <v>0</v>
      </c>
      <c r="S17" s="92">
        <f t="shared" si="2"/>
        <v>40</v>
      </c>
      <c r="T17" s="92">
        <f t="shared" si="2"/>
        <v>25</v>
      </c>
      <c r="U17" s="92">
        <f t="shared" si="2"/>
        <v>0</v>
      </c>
      <c r="V17" s="92">
        <f t="shared" si="2"/>
        <v>0</v>
      </c>
      <c r="W17" s="92">
        <f t="shared" si="2"/>
        <v>0</v>
      </c>
      <c r="X17" s="92">
        <f t="shared" si="2"/>
        <v>0</v>
      </c>
      <c r="Y17" s="92">
        <f t="shared" si="2"/>
        <v>0</v>
      </c>
      <c r="Z17" s="92">
        <f t="shared" si="2"/>
        <v>0</v>
      </c>
      <c r="AA17" s="92"/>
      <c r="AB17" s="92">
        <f>SUM(AB6:AB16)</f>
        <v>0</v>
      </c>
      <c r="AC17" s="92">
        <f>SUM(AC6:AC16)</f>
        <v>0</v>
      </c>
      <c r="AD17" s="92">
        <f>SUM(AD6:AD16)</f>
        <v>0</v>
      </c>
      <c r="AE17" s="82"/>
      <c r="AF17" s="143"/>
      <c r="AG17" s="144">
        <f>SUM(AG6:AG16)</f>
        <v>174</v>
      </c>
      <c r="AH17" s="138">
        <f t="shared" si="0"/>
        <v>2610</v>
      </c>
    </row>
    <row r="18" spans="1:34" ht="13.5" thickTop="1">
      <c r="A18" s="14"/>
      <c r="B18" s="15" t="s">
        <v>23</v>
      </c>
      <c r="C18" s="83"/>
      <c r="D18" s="84"/>
      <c r="E18" s="85"/>
      <c r="F18" s="84"/>
      <c r="G18" s="85"/>
      <c r="H18" s="85"/>
      <c r="I18" s="86"/>
      <c r="J18" s="128"/>
      <c r="K18" s="85"/>
      <c r="L18" s="86"/>
      <c r="M18" s="129"/>
      <c r="N18" s="83"/>
      <c r="O18" s="84"/>
      <c r="P18" s="84"/>
      <c r="Q18" s="84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139"/>
    </row>
    <row r="19" spans="1:34" ht="12.75">
      <c r="A19" s="56" t="s">
        <v>24</v>
      </c>
      <c r="B19" s="58" t="s">
        <v>100</v>
      </c>
      <c r="C19" s="75">
        <v>229</v>
      </c>
      <c r="D19" s="76"/>
      <c r="E19" s="77"/>
      <c r="F19" s="76"/>
      <c r="G19" s="77"/>
      <c r="H19" s="77"/>
      <c r="I19" s="78"/>
      <c r="J19" s="130">
        <v>1085</v>
      </c>
      <c r="K19" s="77"/>
      <c r="L19" s="78"/>
      <c r="M19" s="131"/>
      <c r="N19" s="75"/>
      <c r="O19" s="76"/>
      <c r="P19" s="76"/>
      <c r="Q19" s="76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105">
        <f t="shared" si="0"/>
        <v>1314</v>
      </c>
    </row>
    <row r="20" spans="1:34" ht="13.5" thickBot="1">
      <c r="A20" s="59"/>
      <c r="B20" s="60" t="s">
        <v>35</v>
      </c>
      <c r="C20" s="87"/>
      <c r="D20" s="88"/>
      <c r="E20" s="89"/>
      <c r="F20" s="88"/>
      <c r="G20" s="89"/>
      <c r="H20" s="89"/>
      <c r="I20" s="90"/>
      <c r="J20" s="132"/>
      <c r="K20" s="89"/>
      <c r="L20" s="90"/>
      <c r="M20" s="133"/>
      <c r="N20" s="87"/>
      <c r="O20" s="88"/>
      <c r="P20" s="88"/>
      <c r="Q20" s="88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137">
        <f t="shared" si="0"/>
        <v>0</v>
      </c>
    </row>
    <row r="21" spans="1:34" ht="14.25" thickBot="1" thickTop="1">
      <c r="A21" s="106" t="s">
        <v>25</v>
      </c>
      <c r="B21" s="24"/>
      <c r="C21" s="80">
        <f>SUM(C19:C20)</f>
        <v>229</v>
      </c>
      <c r="D21" s="92">
        <f aca="true" t="shared" si="3" ref="D21:AG21">SUM(D19:D20)</f>
        <v>0</v>
      </c>
      <c r="E21" s="92">
        <f t="shared" si="3"/>
        <v>0</v>
      </c>
      <c r="F21" s="92">
        <f t="shared" si="3"/>
        <v>0</v>
      </c>
      <c r="G21" s="92">
        <f t="shared" si="3"/>
        <v>0</v>
      </c>
      <c r="H21" s="92">
        <f t="shared" si="3"/>
        <v>0</v>
      </c>
      <c r="I21" s="82">
        <f t="shared" si="3"/>
        <v>0</v>
      </c>
      <c r="J21" s="81">
        <f t="shared" si="3"/>
        <v>1085</v>
      </c>
      <c r="K21" s="93">
        <f>SUM(K19:K20)</f>
        <v>0</v>
      </c>
      <c r="L21" s="92">
        <f>SUM(L19:L20)</f>
        <v>0</v>
      </c>
      <c r="M21" s="95">
        <f>SUM(M18:M20)</f>
        <v>0</v>
      </c>
      <c r="N21" s="80">
        <f t="shared" si="3"/>
        <v>0</v>
      </c>
      <c r="O21" s="92">
        <f t="shared" si="3"/>
        <v>0</v>
      </c>
      <c r="P21" s="92">
        <f t="shared" si="3"/>
        <v>0</v>
      </c>
      <c r="Q21" s="92">
        <f t="shared" si="3"/>
        <v>0</v>
      </c>
      <c r="R21" s="92">
        <f t="shared" si="3"/>
        <v>0</v>
      </c>
      <c r="S21" s="92">
        <f t="shared" si="3"/>
        <v>0</v>
      </c>
      <c r="T21" s="92">
        <f t="shared" si="3"/>
        <v>0</v>
      </c>
      <c r="U21" s="92">
        <f t="shared" si="3"/>
        <v>0</v>
      </c>
      <c r="V21" s="92">
        <f t="shared" si="3"/>
        <v>0</v>
      </c>
      <c r="W21" s="92">
        <f t="shared" si="3"/>
        <v>0</v>
      </c>
      <c r="X21" s="92">
        <f t="shared" si="3"/>
        <v>0</v>
      </c>
      <c r="Y21" s="92">
        <f t="shared" si="3"/>
        <v>0</v>
      </c>
      <c r="Z21" s="92">
        <f t="shared" si="3"/>
        <v>0</v>
      </c>
      <c r="AA21" s="92"/>
      <c r="AB21" s="92">
        <f t="shared" si="3"/>
        <v>0</v>
      </c>
      <c r="AC21" s="92">
        <f t="shared" si="3"/>
        <v>0</v>
      </c>
      <c r="AD21" s="92">
        <f t="shared" si="3"/>
        <v>0</v>
      </c>
      <c r="AE21" s="82"/>
      <c r="AF21" s="143"/>
      <c r="AG21" s="144">
        <f t="shared" si="3"/>
        <v>0</v>
      </c>
      <c r="AH21" s="138">
        <f t="shared" si="0"/>
        <v>1314</v>
      </c>
    </row>
    <row r="22" spans="1:34" ht="13.5" thickTop="1">
      <c r="A22" s="107"/>
      <c r="B22" s="120" t="s">
        <v>73</v>
      </c>
      <c r="C22" s="98"/>
      <c r="D22" s="99"/>
      <c r="E22" s="99"/>
      <c r="F22" s="99"/>
      <c r="G22" s="99"/>
      <c r="H22" s="99"/>
      <c r="I22" s="121"/>
      <c r="J22" s="122"/>
      <c r="K22" s="121"/>
      <c r="L22" s="142"/>
      <c r="M22" s="123"/>
      <c r="N22" s="98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140"/>
    </row>
    <row r="23" spans="1:34" ht="12.75">
      <c r="A23" s="54"/>
      <c r="B23" s="40" t="s">
        <v>41</v>
      </c>
      <c r="C23" s="71"/>
      <c r="D23" s="72"/>
      <c r="E23" s="73"/>
      <c r="F23" s="72"/>
      <c r="G23" s="73">
        <v>20</v>
      </c>
      <c r="H23" s="73"/>
      <c r="I23" s="74"/>
      <c r="J23" s="126">
        <v>140</v>
      </c>
      <c r="K23" s="73"/>
      <c r="L23" s="74"/>
      <c r="M23" s="127">
        <v>20</v>
      </c>
      <c r="N23" s="71"/>
      <c r="O23" s="72"/>
      <c r="P23" s="72"/>
      <c r="Q23" s="72"/>
      <c r="R23" s="73"/>
      <c r="S23" s="73"/>
      <c r="T23" s="73"/>
      <c r="U23" s="73"/>
      <c r="V23" s="73"/>
      <c r="W23" s="73">
        <v>20</v>
      </c>
      <c r="X23" s="73"/>
      <c r="Y23" s="73"/>
      <c r="Z23" s="73"/>
      <c r="AA23" s="73"/>
      <c r="AB23" s="73"/>
      <c r="AC23" s="73"/>
      <c r="AD23" s="73"/>
      <c r="AE23" s="73"/>
      <c r="AF23" s="73"/>
      <c r="AG23" s="73">
        <v>20</v>
      </c>
      <c r="AH23" s="105">
        <f t="shared" si="0"/>
        <v>220</v>
      </c>
    </row>
    <row r="24" spans="1:34" ht="12.75">
      <c r="A24" s="54">
        <v>17</v>
      </c>
      <c r="B24" s="40" t="s">
        <v>104</v>
      </c>
      <c r="C24" s="71"/>
      <c r="D24" s="72"/>
      <c r="E24" s="73"/>
      <c r="F24" s="72"/>
      <c r="G24" s="73"/>
      <c r="H24" s="73"/>
      <c r="I24" s="74"/>
      <c r="J24" s="126"/>
      <c r="K24" s="73">
        <v>6</v>
      </c>
      <c r="L24" s="74"/>
      <c r="M24" s="127"/>
      <c r="N24" s="71"/>
      <c r="O24" s="72"/>
      <c r="P24" s="72"/>
      <c r="Q24" s="72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105">
        <f>SUM(D24:AG24)</f>
        <v>6</v>
      </c>
    </row>
    <row r="25" spans="1:34" ht="12.75">
      <c r="A25" s="54">
        <v>19</v>
      </c>
      <c r="B25" s="40" t="s">
        <v>102</v>
      </c>
      <c r="C25" s="71"/>
      <c r="D25" s="72"/>
      <c r="E25" s="73"/>
      <c r="F25" s="72"/>
      <c r="G25" s="73"/>
      <c r="H25" s="73"/>
      <c r="I25" s="74"/>
      <c r="J25" s="126"/>
      <c r="K25" s="73">
        <v>5</v>
      </c>
      <c r="L25" s="74"/>
      <c r="M25" s="127"/>
      <c r="N25" s="71"/>
      <c r="O25" s="72"/>
      <c r="P25" s="72"/>
      <c r="Q25" s="72"/>
      <c r="R25" s="73"/>
      <c r="S25" s="73"/>
      <c r="T25" s="73">
        <v>24</v>
      </c>
      <c r="U25" s="73"/>
      <c r="V25" s="73"/>
      <c r="W25" s="73"/>
      <c r="X25" s="73"/>
      <c r="Y25" s="73"/>
      <c r="Z25" s="73">
        <v>35</v>
      </c>
      <c r="AA25" s="73">
        <v>5</v>
      </c>
      <c r="AB25" s="73"/>
      <c r="AC25" s="73"/>
      <c r="AD25" s="73"/>
      <c r="AE25" s="73">
        <v>68</v>
      </c>
      <c r="AF25" s="73"/>
      <c r="AG25" s="73"/>
      <c r="AH25" s="105">
        <f t="shared" si="0"/>
        <v>137</v>
      </c>
    </row>
    <row r="26" spans="1:34" ht="12.75">
      <c r="A26" s="54">
        <v>20</v>
      </c>
      <c r="B26" s="40" t="s">
        <v>37</v>
      </c>
      <c r="C26" s="71"/>
      <c r="D26" s="72"/>
      <c r="E26" s="91"/>
      <c r="F26" s="72"/>
      <c r="G26" s="73"/>
      <c r="H26" s="73"/>
      <c r="I26" s="74"/>
      <c r="J26" s="126"/>
      <c r="K26" s="73"/>
      <c r="L26" s="74"/>
      <c r="M26" s="127"/>
      <c r="N26" s="71"/>
      <c r="O26" s="72">
        <v>15</v>
      </c>
      <c r="P26" s="72"/>
      <c r="Q26" s="72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105">
        <f aca="true" t="shared" si="4" ref="AH26:AH36">SUM(C26:AG26)</f>
        <v>15</v>
      </c>
    </row>
    <row r="27" spans="1:34" ht="12.75">
      <c r="A27" s="54">
        <v>21</v>
      </c>
      <c r="B27" s="40" t="s">
        <v>47</v>
      </c>
      <c r="C27" s="71"/>
      <c r="D27" s="72"/>
      <c r="E27" s="91"/>
      <c r="F27" s="72"/>
      <c r="G27" s="73"/>
      <c r="H27" s="73"/>
      <c r="I27" s="74"/>
      <c r="J27" s="126"/>
      <c r="K27" s="73"/>
      <c r="L27" s="74"/>
      <c r="M27" s="127"/>
      <c r="N27" s="71"/>
      <c r="O27" s="72"/>
      <c r="P27" s="72"/>
      <c r="Q27" s="72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>
        <v>35</v>
      </c>
      <c r="AD27" s="73"/>
      <c r="AE27" s="73"/>
      <c r="AF27" s="73"/>
      <c r="AG27" s="73"/>
      <c r="AH27" s="105">
        <f t="shared" si="4"/>
        <v>35</v>
      </c>
    </row>
    <row r="28" spans="1:34" ht="12.75">
      <c r="A28" s="54">
        <v>22</v>
      </c>
      <c r="B28" s="40" t="s">
        <v>54</v>
      </c>
      <c r="C28" s="71"/>
      <c r="D28" s="72">
        <v>160</v>
      </c>
      <c r="E28" s="91"/>
      <c r="F28" s="72"/>
      <c r="G28" s="73"/>
      <c r="H28" s="73"/>
      <c r="I28" s="74"/>
      <c r="J28" s="126"/>
      <c r="K28" s="73"/>
      <c r="L28" s="74"/>
      <c r="M28" s="127"/>
      <c r="N28" s="71"/>
      <c r="O28" s="72"/>
      <c r="P28" s="72"/>
      <c r="Q28" s="72">
        <v>70</v>
      </c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105">
        <f t="shared" si="4"/>
        <v>230</v>
      </c>
    </row>
    <row r="29" spans="1:34" ht="12.75">
      <c r="A29" s="54">
        <v>23</v>
      </c>
      <c r="B29" s="40" t="s">
        <v>58</v>
      </c>
      <c r="C29" s="71"/>
      <c r="D29" s="72"/>
      <c r="E29" s="91"/>
      <c r="F29" s="72"/>
      <c r="G29" s="73"/>
      <c r="H29" s="73"/>
      <c r="I29" s="74"/>
      <c r="J29" s="126"/>
      <c r="K29" s="73"/>
      <c r="L29" s="74"/>
      <c r="M29" s="127"/>
      <c r="N29" s="71"/>
      <c r="O29" s="72"/>
      <c r="P29" s="72"/>
      <c r="Q29" s="72"/>
      <c r="R29" s="73"/>
      <c r="S29" s="73"/>
      <c r="T29" s="73"/>
      <c r="U29" s="73">
        <v>35</v>
      </c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105">
        <f t="shared" si="4"/>
        <v>35</v>
      </c>
    </row>
    <row r="30" spans="1:34" ht="12.75">
      <c r="A30" s="54">
        <v>24</v>
      </c>
      <c r="B30" s="40" t="s">
        <v>56</v>
      </c>
      <c r="C30" s="71"/>
      <c r="D30" s="72"/>
      <c r="E30" s="91"/>
      <c r="F30" s="72"/>
      <c r="G30" s="73"/>
      <c r="H30" s="73"/>
      <c r="I30" s="74"/>
      <c r="J30" s="126"/>
      <c r="K30" s="73"/>
      <c r="L30" s="74"/>
      <c r="M30" s="127"/>
      <c r="N30" s="71"/>
      <c r="O30" s="72"/>
      <c r="P30" s="72"/>
      <c r="Q30" s="72">
        <v>70</v>
      </c>
      <c r="R30" s="73"/>
      <c r="S30" s="73"/>
      <c r="T30" s="73"/>
      <c r="U30" s="73">
        <v>18</v>
      </c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105">
        <f t="shared" si="4"/>
        <v>88</v>
      </c>
    </row>
    <row r="31" spans="1:34" ht="12.75">
      <c r="A31" s="54">
        <v>29</v>
      </c>
      <c r="B31" s="40" t="s">
        <v>99</v>
      </c>
      <c r="C31" s="71"/>
      <c r="D31" s="72"/>
      <c r="E31" s="91"/>
      <c r="F31" s="72"/>
      <c r="G31" s="73"/>
      <c r="H31" s="73"/>
      <c r="I31" s="74"/>
      <c r="J31" s="126"/>
      <c r="K31" s="73"/>
      <c r="L31" s="74"/>
      <c r="M31" s="127"/>
      <c r="N31" s="71"/>
      <c r="O31" s="72"/>
      <c r="P31" s="72"/>
      <c r="Q31" s="72"/>
      <c r="R31" s="73"/>
      <c r="S31" s="73"/>
      <c r="T31" s="73"/>
      <c r="U31" s="73"/>
      <c r="V31" s="73"/>
      <c r="W31" s="73"/>
      <c r="X31" s="73">
        <v>10</v>
      </c>
      <c r="Y31" s="73"/>
      <c r="Z31" s="73"/>
      <c r="AA31" s="73"/>
      <c r="AB31" s="73"/>
      <c r="AC31" s="73"/>
      <c r="AD31" s="73"/>
      <c r="AE31" s="73"/>
      <c r="AF31" s="73"/>
      <c r="AG31" s="73"/>
      <c r="AH31" s="105">
        <f t="shared" si="4"/>
        <v>10</v>
      </c>
    </row>
    <row r="32" spans="1:34" ht="12.75">
      <c r="A32" s="54">
        <v>30</v>
      </c>
      <c r="B32" s="40" t="s">
        <v>89</v>
      </c>
      <c r="C32" s="71"/>
      <c r="D32" s="72"/>
      <c r="E32" s="91"/>
      <c r="F32" s="72"/>
      <c r="G32" s="73"/>
      <c r="H32" s="73"/>
      <c r="I32" s="74"/>
      <c r="J32" s="126"/>
      <c r="K32" s="73"/>
      <c r="L32" s="74"/>
      <c r="M32" s="127"/>
      <c r="N32" s="71"/>
      <c r="O32" s="72"/>
      <c r="P32" s="72"/>
      <c r="Q32" s="72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>
        <v>10</v>
      </c>
      <c r="AE32" s="73"/>
      <c r="AF32" s="73"/>
      <c r="AG32" s="73"/>
      <c r="AH32" s="105">
        <f t="shared" si="4"/>
        <v>10</v>
      </c>
    </row>
    <row r="33" spans="1:34" ht="12.75">
      <c r="A33" s="54">
        <v>34</v>
      </c>
      <c r="B33" s="40" t="s">
        <v>99</v>
      </c>
      <c r="C33" s="71"/>
      <c r="D33" s="72"/>
      <c r="E33" s="91"/>
      <c r="F33" s="72"/>
      <c r="G33" s="73"/>
      <c r="H33" s="73"/>
      <c r="I33" s="74"/>
      <c r="J33" s="126"/>
      <c r="K33" s="73"/>
      <c r="L33" s="74"/>
      <c r="M33" s="127"/>
      <c r="N33" s="71"/>
      <c r="O33" s="72"/>
      <c r="P33" s="72"/>
      <c r="Q33" s="72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>
        <v>29</v>
      </c>
      <c r="AF33" s="73">
        <v>29</v>
      </c>
      <c r="AG33" s="73"/>
      <c r="AH33" s="105">
        <f>SUM(C33:AG33)</f>
        <v>58</v>
      </c>
    </row>
    <row r="34" spans="1:34" ht="12.75">
      <c r="A34" s="54" t="s">
        <v>62</v>
      </c>
      <c r="B34" s="40" t="s">
        <v>93</v>
      </c>
      <c r="C34" s="71"/>
      <c r="D34" s="72"/>
      <c r="E34" s="73">
        <v>20</v>
      </c>
      <c r="F34" s="72"/>
      <c r="G34" s="73"/>
      <c r="H34" s="73"/>
      <c r="I34" s="74"/>
      <c r="J34" s="126"/>
      <c r="K34" s="73"/>
      <c r="L34" s="74">
        <v>260</v>
      </c>
      <c r="M34" s="127">
        <v>80</v>
      </c>
      <c r="N34" s="71"/>
      <c r="O34" s="72"/>
      <c r="P34" s="72"/>
      <c r="Q34" s="72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105">
        <f t="shared" si="4"/>
        <v>360</v>
      </c>
    </row>
    <row r="35" spans="1:34" ht="12.75">
      <c r="A35" s="54">
        <v>55</v>
      </c>
      <c r="B35" s="40" t="s">
        <v>52</v>
      </c>
      <c r="C35" s="71"/>
      <c r="D35" s="72"/>
      <c r="E35" s="91"/>
      <c r="F35" s="72"/>
      <c r="G35" s="73"/>
      <c r="H35" s="73"/>
      <c r="I35" s="74"/>
      <c r="J35" s="126"/>
      <c r="K35" s="73"/>
      <c r="L35" s="74"/>
      <c r="M35" s="127"/>
      <c r="N35" s="71"/>
      <c r="O35" s="72"/>
      <c r="P35" s="72"/>
      <c r="Q35" s="72"/>
      <c r="R35" s="73"/>
      <c r="S35" s="73"/>
      <c r="T35" s="73"/>
      <c r="U35" s="73">
        <v>105</v>
      </c>
      <c r="V35" s="73">
        <v>840</v>
      </c>
      <c r="W35" s="73"/>
      <c r="X35" s="73"/>
      <c r="Y35" s="73"/>
      <c r="Z35" s="73">
        <v>35</v>
      </c>
      <c r="AA35" s="73"/>
      <c r="AB35" s="73"/>
      <c r="AC35" s="73">
        <v>70</v>
      </c>
      <c r="AD35" s="73"/>
      <c r="AE35" s="73"/>
      <c r="AF35" s="73"/>
      <c r="AG35" s="73"/>
      <c r="AH35" s="105">
        <f t="shared" si="4"/>
        <v>1050</v>
      </c>
    </row>
    <row r="36" spans="1:34" ht="12.75">
      <c r="A36" s="54">
        <v>4</v>
      </c>
      <c r="B36" s="40" t="s">
        <v>94</v>
      </c>
      <c r="C36" s="71"/>
      <c r="D36" s="72"/>
      <c r="E36" s="73">
        <v>26</v>
      </c>
      <c r="F36" s="72"/>
      <c r="G36" s="73">
        <f>120+100+40</f>
        <v>260</v>
      </c>
      <c r="H36" s="73"/>
      <c r="I36" s="74"/>
      <c r="J36" s="126"/>
      <c r="K36" s="73"/>
      <c r="L36" s="74">
        <f>80+100+80</f>
        <v>260</v>
      </c>
      <c r="M36" s="127"/>
      <c r="N36" s="71"/>
      <c r="O36" s="72"/>
      <c r="P36" s="72"/>
      <c r="Q36" s="72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105">
        <f t="shared" si="4"/>
        <v>546</v>
      </c>
    </row>
    <row r="37" spans="1:34" ht="12.75">
      <c r="A37" s="54">
        <v>5</v>
      </c>
      <c r="B37" s="40" t="s">
        <v>95</v>
      </c>
      <c r="C37" s="71"/>
      <c r="D37" s="72"/>
      <c r="E37" s="91"/>
      <c r="F37" s="72"/>
      <c r="G37" s="73"/>
      <c r="H37" s="73"/>
      <c r="I37" s="74"/>
      <c r="J37" s="126"/>
      <c r="K37" s="73"/>
      <c r="L37" s="74"/>
      <c r="M37" s="127"/>
      <c r="N37" s="71"/>
      <c r="O37" s="72"/>
      <c r="P37" s="72"/>
      <c r="Q37" s="72"/>
      <c r="R37" s="73"/>
      <c r="S37" s="73"/>
      <c r="T37" s="73"/>
      <c r="U37" s="73"/>
      <c r="V37" s="73"/>
      <c r="W37" s="73"/>
      <c r="X37" s="73"/>
      <c r="Y37" s="73">
        <v>20</v>
      </c>
      <c r="Z37" s="73"/>
      <c r="AA37" s="73"/>
      <c r="AB37" s="73">
        <v>30</v>
      </c>
      <c r="AC37" s="73"/>
      <c r="AD37" s="73"/>
      <c r="AE37" s="73"/>
      <c r="AF37" s="73"/>
      <c r="AG37" s="73">
        <v>55</v>
      </c>
      <c r="AH37" s="105">
        <f aca="true" t="shared" si="5" ref="AH37:AH44">SUM(C37:AG37)</f>
        <v>105</v>
      </c>
    </row>
    <row r="38" spans="1:34" ht="12.75">
      <c r="A38" s="55" t="s">
        <v>60</v>
      </c>
      <c r="B38" s="40" t="s">
        <v>40</v>
      </c>
      <c r="C38" s="71"/>
      <c r="D38" s="72"/>
      <c r="E38" s="73"/>
      <c r="F38" s="72"/>
      <c r="G38" s="73"/>
      <c r="H38" s="73"/>
      <c r="I38" s="74"/>
      <c r="J38" s="126"/>
      <c r="K38" s="73"/>
      <c r="L38" s="74"/>
      <c r="M38" s="127"/>
      <c r="N38" s="71"/>
      <c r="O38" s="72">
        <v>13</v>
      </c>
      <c r="P38" s="72"/>
      <c r="Q38" s="72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105">
        <f t="shared" si="5"/>
        <v>13</v>
      </c>
    </row>
    <row r="39" spans="1:34" ht="12.75">
      <c r="A39" s="55" t="s">
        <v>59</v>
      </c>
      <c r="B39" s="40" t="s">
        <v>96</v>
      </c>
      <c r="C39" s="71"/>
      <c r="D39" s="72"/>
      <c r="E39" s="73"/>
      <c r="F39" s="72"/>
      <c r="G39" s="73"/>
      <c r="H39" s="73">
        <v>400</v>
      </c>
      <c r="I39" s="74"/>
      <c r="J39" s="126"/>
      <c r="K39" s="73">
        <v>160</v>
      </c>
      <c r="L39" s="74"/>
      <c r="M39" s="127">
        <f>58+54</f>
        <v>112</v>
      </c>
      <c r="N39" s="71"/>
      <c r="O39" s="72"/>
      <c r="P39" s="72"/>
      <c r="Q39" s="72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105">
        <f t="shared" si="5"/>
        <v>672</v>
      </c>
    </row>
    <row r="40" spans="1:34" ht="12.75">
      <c r="A40" s="54">
        <v>11</v>
      </c>
      <c r="B40" s="40" t="s">
        <v>57</v>
      </c>
      <c r="C40" s="71"/>
      <c r="D40" s="72"/>
      <c r="E40" s="73"/>
      <c r="F40" s="72">
        <v>70</v>
      </c>
      <c r="G40" s="73">
        <v>8</v>
      </c>
      <c r="H40" s="73"/>
      <c r="I40" s="74"/>
      <c r="J40" s="126"/>
      <c r="K40" s="73"/>
      <c r="L40" s="74"/>
      <c r="M40" s="127"/>
      <c r="N40" s="71"/>
      <c r="O40" s="72"/>
      <c r="P40" s="72"/>
      <c r="Q40" s="72">
        <v>245</v>
      </c>
      <c r="R40" s="73"/>
      <c r="S40" s="73"/>
      <c r="T40" s="73"/>
      <c r="U40" s="73">
        <v>35</v>
      </c>
      <c r="V40" s="73"/>
      <c r="W40" s="73"/>
      <c r="X40" s="73"/>
      <c r="Y40" s="73"/>
      <c r="Z40" s="73"/>
      <c r="AA40" s="73"/>
      <c r="AB40" s="73"/>
      <c r="AC40" s="73">
        <v>70</v>
      </c>
      <c r="AD40" s="73"/>
      <c r="AE40" s="73"/>
      <c r="AF40" s="73"/>
      <c r="AG40" s="73"/>
      <c r="AH40" s="105">
        <f t="shared" si="5"/>
        <v>428</v>
      </c>
    </row>
    <row r="41" spans="1:34" ht="12.75">
      <c r="A41" s="54">
        <v>13</v>
      </c>
      <c r="B41" s="40" t="s">
        <v>46</v>
      </c>
      <c r="C41" s="71"/>
      <c r="D41" s="72"/>
      <c r="E41" s="73"/>
      <c r="F41" s="72">
        <v>245</v>
      </c>
      <c r="G41" s="73"/>
      <c r="H41" s="73"/>
      <c r="I41" s="74"/>
      <c r="J41" s="126"/>
      <c r="K41" s="73"/>
      <c r="L41" s="74"/>
      <c r="M41" s="127"/>
      <c r="N41" s="71">
        <v>36</v>
      </c>
      <c r="O41" s="72"/>
      <c r="P41" s="72"/>
      <c r="Q41" s="72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105">
        <f t="shared" si="5"/>
        <v>281</v>
      </c>
    </row>
    <row r="42" spans="1:34" ht="12.75">
      <c r="A42" s="54">
        <v>14</v>
      </c>
      <c r="B42" s="40" t="s">
        <v>51</v>
      </c>
      <c r="C42" s="71"/>
      <c r="D42" s="72"/>
      <c r="E42" s="73"/>
      <c r="F42" s="72"/>
      <c r="G42" s="73"/>
      <c r="H42" s="73"/>
      <c r="I42" s="74"/>
      <c r="J42" s="126"/>
      <c r="K42" s="73"/>
      <c r="L42" s="74"/>
      <c r="M42" s="127"/>
      <c r="N42" s="71"/>
      <c r="O42" s="72"/>
      <c r="P42" s="72"/>
      <c r="Q42" s="72"/>
      <c r="R42" s="73">
        <v>3</v>
      </c>
      <c r="S42" s="73"/>
      <c r="T42" s="73"/>
      <c r="U42" s="73"/>
      <c r="V42" s="73"/>
      <c r="W42" s="73"/>
      <c r="X42" s="73"/>
      <c r="Y42" s="73"/>
      <c r="Z42" s="73">
        <v>105</v>
      </c>
      <c r="AA42" s="73"/>
      <c r="AB42" s="73"/>
      <c r="AC42" s="73"/>
      <c r="AD42" s="73"/>
      <c r="AE42" s="73"/>
      <c r="AF42" s="73"/>
      <c r="AG42" s="73"/>
      <c r="AH42" s="105">
        <f t="shared" si="5"/>
        <v>108</v>
      </c>
    </row>
    <row r="43" spans="1:34" ht="12.75">
      <c r="A43" s="54">
        <v>15</v>
      </c>
      <c r="B43" s="40" t="s">
        <v>97</v>
      </c>
      <c r="C43" s="71"/>
      <c r="D43" s="72"/>
      <c r="E43" s="73">
        <v>27</v>
      </c>
      <c r="F43" s="72"/>
      <c r="G43" s="73">
        <v>54</v>
      </c>
      <c r="H43" s="73"/>
      <c r="I43" s="74"/>
      <c r="J43" s="126"/>
      <c r="K43" s="73"/>
      <c r="L43" s="74">
        <f>80+180</f>
        <v>260</v>
      </c>
      <c r="M43" s="127">
        <f>68+80</f>
        <v>148</v>
      </c>
      <c r="N43" s="71"/>
      <c r="O43" s="72"/>
      <c r="P43" s="72"/>
      <c r="Q43" s="72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105">
        <f t="shared" si="5"/>
        <v>489</v>
      </c>
    </row>
    <row r="44" spans="1:34" ht="12.75">
      <c r="A44" s="54">
        <v>16</v>
      </c>
      <c r="B44" s="40" t="s">
        <v>98</v>
      </c>
      <c r="C44" s="71"/>
      <c r="D44" s="72"/>
      <c r="E44" s="73">
        <v>27</v>
      </c>
      <c r="F44" s="72"/>
      <c r="G44" s="73"/>
      <c r="H44" s="73"/>
      <c r="I44" s="74"/>
      <c r="J44" s="126"/>
      <c r="K44" s="73"/>
      <c r="L44" s="74">
        <v>180</v>
      </c>
      <c r="M44" s="127">
        <v>140</v>
      </c>
      <c r="N44" s="71"/>
      <c r="O44" s="72"/>
      <c r="P44" s="72"/>
      <c r="Q44" s="72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105">
        <f t="shared" si="5"/>
        <v>347</v>
      </c>
    </row>
    <row r="45" spans="1:34" ht="12.75">
      <c r="A45" s="54" t="s">
        <v>26</v>
      </c>
      <c r="B45" s="40" t="s">
        <v>27</v>
      </c>
      <c r="C45" s="71"/>
      <c r="D45" s="72"/>
      <c r="E45" s="73"/>
      <c r="F45" s="72"/>
      <c r="G45" s="73">
        <v>80</v>
      </c>
      <c r="H45" s="73"/>
      <c r="I45" s="74">
        <v>67</v>
      </c>
      <c r="J45" s="126"/>
      <c r="K45" s="73"/>
      <c r="L45" s="74"/>
      <c r="M45" s="127"/>
      <c r="N45" s="71"/>
      <c r="O45" s="72"/>
      <c r="P45" s="72"/>
      <c r="Q45" s="72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105">
        <f aca="true" t="shared" si="6" ref="AH45:AH52">SUM(C45:AG45)</f>
        <v>147</v>
      </c>
    </row>
    <row r="46" spans="1:34" ht="12.75">
      <c r="A46" s="56" t="s">
        <v>28</v>
      </c>
      <c r="B46" s="40" t="s">
        <v>29</v>
      </c>
      <c r="C46" s="71"/>
      <c r="D46" s="72"/>
      <c r="E46" s="73"/>
      <c r="F46" s="72"/>
      <c r="G46" s="73"/>
      <c r="H46" s="73">
        <v>40</v>
      </c>
      <c r="I46" s="74"/>
      <c r="J46" s="126"/>
      <c r="K46" s="73"/>
      <c r="L46" s="74"/>
      <c r="M46" s="127"/>
      <c r="N46" s="71"/>
      <c r="O46" s="72"/>
      <c r="P46" s="72"/>
      <c r="Q46" s="72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105">
        <f t="shared" si="6"/>
        <v>40</v>
      </c>
    </row>
    <row r="47" spans="1:34" ht="12.75">
      <c r="A47" s="56" t="s">
        <v>107</v>
      </c>
      <c r="B47" s="147" t="s">
        <v>108</v>
      </c>
      <c r="C47" s="75"/>
      <c r="D47" s="76"/>
      <c r="E47" s="77"/>
      <c r="F47" s="76"/>
      <c r="G47" s="77"/>
      <c r="H47" s="77"/>
      <c r="I47" s="78"/>
      <c r="J47" s="130"/>
      <c r="K47" s="77"/>
      <c r="L47" s="78"/>
      <c r="M47" s="131"/>
      <c r="N47" s="75"/>
      <c r="O47" s="76"/>
      <c r="P47" s="76"/>
      <c r="Q47" s="76"/>
      <c r="R47" s="77"/>
      <c r="S47" s="77">
        <v>40</v>
      </c>
      <c r="T47" s="77"/>
      <c r="U47" s="77"/>
      <c r="V47" s="77"/>
      <c r="W47" s="77"/>
      <c r="X47" s="77"/>
      <c r="Y47" s="77"/>
      <c r="Z47" s="77">
        <v>3</v>
      </c>
      <c r="AA47" s="77">
        <v>40</v>
      </c>
      <c r="AB47" s="77">
        <v>59</v>
      </c>
      <c r="AC47" s="77">
        <v>5</v>
      </c>
      <c r="AD47" s="77"/>
      <c r="AE47" s="77"/>
      <c r="AF47" s="77"/>
      <c r="AG47" s="77">
        <v>40</v>
      </c>
      <c r="AH47" s="137">
        <v>378</v>
      </c>
    </row>
    <row r="48" spans="1:34" ht="13.5" thickBot="1">
      <c r="A48" s="141">
        <v>29</v>
      </c>
      <c r="B48" s="57" t="s">
        <v>45</v>
      </c>
      <c r="C48" s="75"/>
      <c r="D48" s="76"/>
      <c r="E48" s="77"/>
      <c r="F48" s="76"/>
      <c r="G48" s="77"/>
      <c r="H48" s="77"/>
      <c r="I48" s="78"/>
      <c r="J48" s="130"/>
      <c r="K48" s="77">
        <v>280</v>
      </c>
      <c r="L48" s="78"/>
      <c r="M48" s="133"/>
      <c r="N48" s="75"/>
      <c r="O48" s="76"/>
      <c r="P48" s="76"/>
      <c r="Q48" s="76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137">
        <f t="shared" si="6"/>
        <v>280</v>
      </c>
    </row>
    <row r="49" spans="1:34" ht="14.25" thickBot="1" thickTop="1">
      <c r="A49" s="106" t="s">
        <v>30</v>
      </c>
      <c r="B49" s="25"/>
      <c r="C49" s="80">
        <f aca="true" t="shared" si="7" ref="C49:AG49">SUM(C23:C48)</f>
        <v>0</v>
      </c>
      <c r="D49" s="92">
        <f t="shared" si="7"/>
        <v>160</v>
      </c>
      <c r="E49" s="92">
        <f t="shared" si="7"/>
        <v>100</v>
      </c>
      <c r="F49" s="92">
        <f t="shared" si="7"/>
        <v>315</v>
      </c>
      <c r="G49" s="92">
        <f t="shared" si="7"/>
        <v>422</v>
      </c>
      <c r="H49" s="92">
        <f t="shared" si="7"/>
        <v>440</v>
      </c>
      <c r="I49" s="82">
        <f t="shared" si="7"/>
        <v>67</v>
      </c>
      <c r="J49" s="81">
        <f t="shared" si="7"/>
        <v>140</v>
      </c>
      <c r="K49" s="93">
        <f t="shared" si="7"/>
        <v>451</v>
      </c>
      <c r="L49" s="92">
        <f t="shared" si="7"/>
        <v>960</v>
      </c>
      <c r="M49" s="95">
        <f t="shared" si="7"/>
        <v>500</v>
      </c>
      <c r="N49" s="80">
        <f t="shared" si="7"/>
        <v>36</v>
      </c>
      <c r="O49" s="92">
        <f t="shared" si="7"/>
        <v>28</v>
      </c>
      <c r="P49" s="92">
        <f t="shared" si="7"/>
        <v>0</v>
      </c>
      <c r="Q49" s="92">
        <f t="shared" si="7"/>
        <v>385</v>
      </c>
      <c r="R49" s="92">
        <f t="shared" si="7"/>
        <v>3</v>
      </c>
      <c r="S49" s="92">
        <f t="shared" si="7"/>
        <v>40</v>
      </c>
      <c r="T49" s="92">
        <f t="shared" si="7"/>
        <v>24</v>
      </c>
      <c r="U49" s="92">
        <f t="shared" si="7"/>
        <v>193</v>
      </c>
      <c r="V49" s="92">
        <f t="shared" si="7"/>
        <v>840</v>
      </c>
      <c r="W49" s="92">
        <f t="shared" si="7"/>
        <v>20</v>
      </c>
      <c r="X49" s="92">
        <f t="shared" si="7"/>
        <v>10</v>
      </c>
      <c r="Y49" s="92">
        <f t="shared" si="7"/>
        <v>20</v>
      </c>
      <c r="Z49" s="92">
        <f t="shared" si="7"/>
        <v>178</v>
      </c>
      <c r="AA49" s="92">
        <f t="shared" si="7"/>
        <v>45</v>
      </c>
      <c r="AB49" s="92">
        <f t="shared" si="7"/>
        <v>89</v>
      </c>
      <c r="AC49" s="92">
        <f t="shared" si="7"/>
        <v>180</v>
      </c>
      <c r="AD49" s="92">
        <f t="shared" si="7"/>
        <v>10</v>
      </c>
      <c r="AE49" s="92"/>
      <c r="AF49" s="92"/>
      <c r="AG49" s="92">
        <f t="shared" si="7"/>
        <v>115</v>
      </c>
      <c r="AH49" s="138">
        <f t="shared" si="6"/>
        <v>5771</v>
      </c>
    </row>
    <row r="50" spans="1:34" ht="14.25" thickBot="1" thickTop="1">
      <c r="A50" s="106" t="s">
        <v>31</v>
      </c>
      <c r="B50" s="25"/>
      <c r="C50" s="79"/>
      <c r="D50" s="94"/>
      <c r="E50" s="96"/>
      <c r="F50" s="96"/>
      <c r="G50" s="96"/>
      <c r="H50" s="96"/>
      <c r="I50" s="97"/>
      <c r="J50" s="81"/>
      <c r="K50" s="96"/>
      <c r="L50" s="97"/>
      <c r="M50" s="82"/>
      <c r="N50" s="79"/>
      <c r="O50" s="94"/>
      <c r="P50" s="94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140">
        <f t="shared" si="6"/>
        <v>0</v>
      </c>
    </row>
    <row r="51" spans="1:34" ht="14.25" thickBot="1" thickTop="1">
      <c r="A51" s="107" t="s">
        <v>90</v>
      </c>
      <c r="B51" s="23"/>
      <c r="C51" s="98"/>
      <c r="D51" s="99"/>
      <c r="E51" s="100"/>
      <c r="F51" s="100"/>
      <c r="G51" s="100"/>
      <c r="H51" s="100"/>
      <c r="I51" s="101"/>
      <c r="J51" s="122"/>
      <c r="K51" s="100"/>
      <c r="L51" s="101">
        <v>40</v>
      </c>
      <c r="M51" s="121"/>
      <c r="N51" s="98">
        <v>150</v>
      </c>
      <c r="O51" s="99"/>
      <c r="P51" s="99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>
        <v>134</v>
      </c>
      <c r="AH51" s="138">
        <f t="shared" si="6"/>
        <v>324</v>
      </c>
    </row>
    <row r="52" spans="1:34" ht="13.5" thickBot="1">
      <c r="A52" s="114" t="s">
        <v>32</v>
      </c>
      <c r="B52" s="115"/>
      <c r="C52" s="116">
        <v>334</v>
      </c>
      <c r="D52" s="117"/>
      <c r="E52" s="118"/>
      <c r="F52" s="118"/>
      <c r="G52" s="118"/>
      <c r="H52" s="118"/>
      <c r="I52" s="119"/>
      <c r="J52" s="134"/>
      <c r="K52" s="118"/>
      <c r="L52" s="119"/>
      <c r="M52" s="135"/>
      <c r="N52" s="116">
        <v>43</v>
      </c>
      <c r="O52" s="117"/>
      <c r="P52" s="117"/>
      <c r="Q52" s="118"/>
      <c r="R52" s="118"/>
      <c r="S52" s="118"/>
      <c r="T52" s="118"/>
      <c r="U52" s="118"/>
      <c r="V52" s="118">
        <v>2</v>
      </c>
      <c r="W52" s="118"/>
      <c r="X52" s="118">
        <v>1</v>
      </c>
      <c r="Y52" s="118"/>
      <c r="Z52" s="118"/>
      <c r="AA52" s="118"/>
      <c r="AB52" s="118"/>
      <c r="AC52" s="118"/>
      <c r="AD52" s="118"/>
      <c r="AE52" s="119"/>
      <c r="AF52" s="119"/>
      <c r="AG52" s="136"/>
      <c r="AH52" s="140">
        <f t="shared" si="6"/>
        <v>380</v>
      </c>
    </row>
    <row r="53" spans="1:34" ht="15" customHeight="1" thickTop="1">
      <c r="A53" s="27" t="s">
        <v>33</v>
      </c>
      <c r="B53" s="28"/>
      <c r="C53" s="102">
        <f aca="true" t="shared" si="8" ref="C53:AG53">C17+C21+C49+C50+C52+C51</f>
        <v>1005</v>
      </c>
      <c r="D53" s="103">
        <f t="shared" si="8"/>
        <v>440</v>
      </c>
      <c r="E53" s="103">
        <f t="shared" si="8"/>
        <v>520</v>
      </c>
      <c r="F53" s="103">
        <f t="shared" si="8"/>
        <v>315</v>
      </c>
      <c r="G53" s="103">
        <f t="shared" si="8"/>
        <v>1002</v>
      </c>
      <c r="H53" s="103">
        <f t="shared" si="8"/>
        <v>520</v>
      </c>
      <c r="I53" s="103">
        <f t="shared" si="8"/>
        <v>536</v>
      </c>
      <c r="J53" s="103">
        <f t="shared" si="8"/>
        <v>1225</v>
      </c>
      <c r="K53" s="103">
        <f t="shared" si="8"/>
        <v>511</v>
      </c>
      <c r="L53" s="103">
        <f t="shared" si="8"/>
        <v>1000</v>
      </c>
      <c r="M53" s="103">
        <f t="shared" si="8"/>
        <v>500</v>
      </c>
      <c r="N53" s="103">
        <f t="shared" si="8"/>
        <v>229</v>
      </c>
      <c r="O53" s="103">
        <f t="shared" si="8"/>
        <v>28</v>
      </c>
      <c r="P53" s="103">
        <f t="shared" si="8"/>
        <v>40</v>
      </c>
      <c r="Q53" s="103">
        <f t="shared" si="8"/>
        <v>385</v>
      </c>
      <c r="R53" s="103">
        <f t="shared" si="8"/>
        <v>3</v>
      </c>
      <c r="S53" s="103">
        <f t="shared" si="8"/>
        <v>80</v>
      </c>
      <c r="T53" s="103">
        <f t="shared" si="8"/>
        <v>49</v>
      </c>
      <c r="U53" s="103">
        <f t="shared" si="8"/>
        <v>193</v>
      </c>
      <c r="V53" s="103">
        <f t="shared" si="8"/>
        <v>842</v>
      </c>
      <c r="W53" s="103">
        <f t="shared" si="8"/>
        <v>20</v>
      </c>
      <c r="X53" s="103">
        <f t="shared" si="8"/>
        <v>11</v>
      </c>
      <c r="Y53" s="103">
        <f t="shared" si="8"/>
        <v>20</v>
      </c>
      <c r="Z53" s="103">
        <f t="shared" si="8"/>
        <v>178</v>
      </c>
      <c r="AA53" s="103">
        <f t="shared" si="8"/>
        <v>45</v>
      </c>
      <c r="AB53" s="103">
        <f t="shared" si="8"/>
        <v>89</v>
      </c>
      <c r="AC53" s="103">
        <f t="shared" si="8"/>
        <v>180</v>
      </c>
      <c r="AD53" s="103">
        <f t="shared" si="8"/>
        <v>10</v>
      </c>
      <c r="AE53" s="104">
        <f>SUM(AE6:AE52)</f>
        <v>97</v>
      </c>
      <c r="AF53" s="145">
        <f>SUM(AF6:AF52)</f>
        <v>29</v>
      </c>
      <c r="AG53" s="146">
        <f t="shared" si="8"/>
        <v>423</v>
      </c>
      <c r="AH53" s="138">
        <v>10716</v>
      </c>
    </row>
    <row r="54" spans="1:36" ht="12.75">
      <c r="A54" s="17"/>
      <c r="B54" s="26"/>
      <c r="C54" s="19"/>
      <c r="D54" s="19"/>
      <c r="E54" s="19"/>
      <c r="F54" s="4"/>
      <c r="G54" s="19"/>
      <c r="H54" s="19"/>
      <c r="I54" s="36"/>
      <c r="J54" s="4"/>
      <c r="K54" s="35" t="s">
        <v>106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19"/>
      <c r="AE54" s="19"/>
      <c r="AF54" s="19"/>
      <c r="AG54" s="4" t="s">
        <v>111</v>
      </c>
      <c r="AJ54" s="17"/>
    </row>
    <row r="55" spans="1:34" ht="12.75">
      <c r="A55" s="16"/>
      <c r="B55" s="17"/>
      <c r="C55" s="19"/>
      <c r="D55" s="19"/>
      <c r="E55" s="19"/>
      <c r="F55" s="4"/>
      <c r="G55" s="19"/>
      <c r="H55" s="19"/>
      <c r="I55" s="19"/>
      <c r="J55" s="4"/>
      <c r="K55" s="36" t="s">
        <v>91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19"/>
      <c r="AE55" s="19"/>
      <c r="AF55" s="19"/>
      <c r="AG55" s="4" t="s">
        <v>110</v>
      </c>
      <c r="AH55" s="8"/>
    </row>
    <row r="56" spans="1:34" ht="12.75">
      <c r="A56" s="16"/>
      <c r="B56" s="17"/>
      <c r="C56" s="19"/>
      <c r="D56" s="19"/>
      <c r="E56" s="19"/>
      <c r="F56" s="4"/>
      <c r="G56" s="19"/>
      <c r="H56" s="19"/>
      <c r="I56" s="19"/>
      <c r="J56" s="4"/>
      <c r="K56" s="36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19"/>
      <c r="AE56" s="19"/>
      <c r="AF56" s="19"/>
      <c r="AG56" s="8" t="s">
        <v>112</v>
      </c>
      <c r="AH56" s="8"/>
    </row>
    <row r="57" spans="1:34" ht="12.75">
      <c r="A57" s="20"/>
      <c r="B57" s="17"/>
      <c r="C57" s="19"/>
      <c r="D57" s="19"/>
      <c r="E57" s="19"/>
      <c r="F57" s="4"/>
      <c r="G57" s="19"/>
      <c r="H57" s="19"/>
      <c r="I57" s="19"/>
      <c r="J57" s="4"/>
      <c r="K57" s="36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19"/>
      <c r="AE57" s="19"/>
      <c r="AF57" s="19"/>
      <c r="AG57" s="4"/>
      <c r="AH57" s="8"/>
    </row>
    <row r="58" spans="1:34" ht="15.75">
      <c r="A58" s="16"/>
      <c r="B58" s="18"/>
      <c r="C58" s="22"/>
      <c r="D58" s="22"/>
      <c r="E58" s="22"/>
      <c r="F58" s="21"/>
      <c r="G58" s="22"/>
      <c r="H58" s="22"/>
      <c r="I58" s="38"/>
      <c r="J58" s="21"/>
      <c r="K58" s="37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2"/>
      <c r="AE58" s="22"/>
      <c r="AF58" s="22"/>
      <c r="AG58" s="21"/>
      <c r="AH58" s="8"/>
    </row>
  </sheetData>
  <sheetProtection/>
  <printOptions/>
  <pageMargins left="0.2362204724409449" right="0.11811023622047245" top="0.4724409448818898" bottom="0.43307086614173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0.8515625" style="0" customWidth="1"/>
    <col min="2" max="2" width="14.421875" style="0" customWidth="1"/>
    <col min="3" max="3" width="15.00390625" style="42" customWidth="1"/>
    <col min="4" max="4" width="15.421875" style="0" customWidth="1"/>
    <col min="5" max="5" width="13.00390625" style="0" customWidth="1"/>
  </cols>
  <sheetData>
    <row r="1" ht="22.5">
      <c r="A1" s="49" t="s">
        <v>88</v>
      </c>
    </row>
    <row r="3" spans="1:5" ht="15.75">
      <c r="A3" s="43" t="s">
        <v>65</v>
      </c>
      <c r="B3" s="43" t="s">
        <v>66</v>
      </c>
      <c r="C3" s="44" t="s">
        <v>67</v>
      </c>
      <c r="D3" s="43" t="s">
        <v>68</v>
      </c>
      <c r="E3" s="43" t="s">
        <v>87</v>
      </c>
    </row>
    <row r="4" spans="1:5" ht="12.75">
      <c r="A4" s="52" t="s">
        <v>69</v>
      </c>
      <c r="B4" s="52">
        <v>115</v>
      </c>
      <c r="C4" s="53"/>
      <c r="D4" s="52"/>
      <c r="E4" s="52"/>
    </row>
    <row r="5" spans="1:5" ht="12.75">
      <c r="A5" s="50" t="s">
        <v>69</v>
      </c>
      <c r="B5" s="50">
        <v>105</v>
      </c>
      <c r="C5" s="51"/>
      <c r="D5" s="50"/>
      <c r="E5" s="50"/>
    </row>
    <row r="6" spans="1:5" ht="12.75">
      <c r="A6" s="45" t="s">
        <v>69</v>
      </c>
      <c r="B6" s="45">
        <v>81</v>
      </c>
      <c r="C6" s="46"/>
      <c r="D6" s="45"/>
      <c r="E6" s="45"/>
    </row>
    <row r="7" spans="1:5" ht="12.75">
      <c r="A7" s="45" t="s">
        <v>50</v>
      </c>
      <c r="B7" s="45">
        <v>1</v>
      </c>
      <c r="C7" s="46" t="s">
        <v>70</v>
      </c>
      <c r="D7" s="45" t="s">
        <v>71</v>
      </c>
      <c r="E7" s="45"/>
    </row>
    <row r="8" spans="1:5" ht="12.75">
      <c r="A8" s="45" t="s">
        <v>69</v>
      </c>
      <c r="B8" s="45">
        <v>140</v>
      </c>
      <c r="C8" s="46" t="s">
        <v>72</v>
      </c>
      <c r="D8" s="45" t="s">
        <v>73</v>
      </c>
      <c r="E8" s="45"/>
    </row>
    <row r="9" spans="1:5" ht="12.75">
      <c r="A9" s="45" t="s">
        <v>8</v>
      </c>
      <c r="B9" s="45">
        <v>20</v>
      </c>
      <c r="C9" s="46" t="s">
        <v>72</v>
      </c>
      <c r="D9" s="45" t="s">
        <v>73</v>
      </c>
      <c r="E9" s="45"/>
    </row>
    <row r="10" spans="1:5" ht="12.75">
      <c r="A10" s="45" t="s">
        <v>74</v>
      </c>
      <c r="B10" s="45">
        <v>20</v>
      </c>
      <c r="C10" s="46" t="s">
        <v>72</v>
      </c>
      <c r="D10" s="45" t="s">
        <v>73</v>
      </c>
      <c r="E10" s="45"/>
    </row>
    <row r="11" spans="1:5" ht="12.75">
      <c r="A11" s="45" t="s">
        <v>3</v>
      </c>
      <c r="B11" s="45">
        <v>20</v>
      </c>
      <c r="C11" s="46" t="s">
        <v>72</v>
      </c>
      <c r="D11" s="45" t="s">
        <v>73</v>
      </c>
      <c r="E11" s="45"/>
    </row>
    <row r="12" spans="1:5" ht="12.75">
      <c r="A12" s="45" t="s">
        <v>75</v>
      </c>
      <c r="B12" s="45">
        <v>15</v>
      </c>
      <c r="C12" s="46">
        <v>20</v>
      </c>
      <c r="D12" s="45" t="s">
        <v>73</v>
      </c>
      <c r="E12" s="45"/>
    </row>
    <row r="13" spans="1:5" ht="12.75">
      <c r="A13" s="45" t="s">
        <v>75</v>
      </c>
      <c r="B13" s="45">
        <v>13</v>
      </c>
      <c r="C13" s="46" t="s">
        <v>76</v>
      </c>
      <c r="D13" s="45" t="s">
        <v>73</v>
      </c>
      <c r="E13" s="45"/>
    </row>
    <row r="14" spans="1:5" ht="12.75">
      <c r="A14" s="45" t="s">
        <v>69</v>
      </c>
      <c r="B14" s="45">
        <v>85</v>
      </c>
      <c r="C14" s="46" t="s">
        <v>24</v>
      </c>
      <c r="D14" s="45" t="s">
        <v>23</v>
      </c>
      <c r="E14" s="45"/>
    </row>
    <row r="15" spans="1:5" ht="12.75">
      <c r="A15" s="45" t="s">
        <v>69</v>
      </c>
      <c r="B15" s="45">
        <v>70</v>
      </c>
      <c r="C15" s="46" t="s">
        <v>24</v>
      </c>
      <c r="D15" s="45" t="s">
        <v>23</v>
      </c>
      <c r="E15" s="45"/>
    </row>
    <row r="16" spans="1:5" ht="12.75">
      <c r="A16" s="45" t="s">
        <v>69</v>
      </c>
      <c r="B16" s="45">
        <v>210</v>
      </c>
      <c r="C16" s="46" t="s">
        <v>24</v>
      </c>
      <c r="D16" s="45" t="s">
        <v>23</v>
      </c>
      <c r="E16" s="45"/>
    </row>
    <row r="17" spans="1:5" ht="12.75">
      <c r="A17" s="45" t="s">
        <v>3</v>
      </c>
      <c r="B17" s="45">
        <v>268</v>
      </c>
      <c r="C17" s="46" t="s">
        <v>24</v>
      </c>
      <c r="D17" s="45" t="s">
        <v>23</v>
      </c>
      <c r="E17" s="45"/>
    </row>
    <row r="18" spans="1:5" ht="12.75">
      <c r="A18" s="45" t="s">
        <v>39</v>
      </c>
      <c r="B18" s="45">
        <v>40</v>
      </c>
      <c r="C18" s="46">
        <v>6</v>
      </c>
      <c r="D18" s="45" t="s">
        <v>12</v>
      </c>
      <c r="E18" s="45"/>
    </row>
    <row r="19" spans="1:5" ht="12.75">
      <c r="A19" s="45" t="s">
        <v>6</v>
      </c>
      <c r="B19" s="45">
        <v>160</v>
      </c>
      <c r="C19" s="46" t="s">
        <v>77</v>
      </c>
      <c r="D19" s="45" t="s">
        <v>73</v>
      </c>
      <c r="E19" s="45"/>
    </row>
    <row r="20" spans="1:5" ht="12.75">
      <c r="A20" s="45" t="s">
        <v>39</v>
      </c>
      <c r="B20" s="45">
        <v>320</v>
      </c>
      <c r="C20" s="46" t="s">
        <v>77</v>
      </c>
      <c r="D20" s="45" t="s">
        <v>73</v>
      </c>
      <c r="E20" s="45"/>
    </row>
    <row r="21" spans="1:5" ht="12.75">
      <c r="A21" s="45" t="s">
        <v>39</v>
      </c>
      <c r="B21" s="45">
        <v>40</v>
      </c>
      <c r="C21" s="46">
        <v>16</v>
      </c>
      <c r="D21" s="45" t="s">
        <v>12</v>
      </c>
      <c r="E21" s="45"/>
    </row>
    <row r="22" spans="1:5" ht="12.75">
      <c r="A22" s="45" t="s">
        <v>39</v>
      </c>
      <c r="B22" s="45">
        <v>40</v>
      </c>
      <c r="C22" s="46">
        <v>5</v>
      </c>
      <c r="D22" s="45" t="s">
        <v>12</v>
      </c>
      <c r="E22" s="45"/>
    </row>
    <row r="23" spans="1:5" ht="12.75">
      <c r="A23" s="45" t="s">
        <v>78</v>
      </c>
      <c r="B23" s="45">
        <v>40</v>
      </c>
      <c r="C23" s="46">
        <v>5</v>
      </c>
      <c r="D23" s="45" t="s">
        <v>12</v>
      </c>
      <c r="E23" s="45"/>
    </row>
    <row r="24" spans="1:5" ht="12.75">
      <c r="A24" s="45" t="s">
        <v>7</v>
      </c>
      <c r="B24" s="45">
        <f>67+67</f>
        <v>134</v>
      </c>
      <c r="C24" s="46">
        <v>19</v>
      </c>
      <c r="D24" s="45" t="s">
        <v>12</v>
      </c>
      <c r="E24" s="45"/>
    </row>
    <row r="25" spans="1:5" ht="12.75">
      <c r="A25" s="45" t="s">
        <v>3</v>
      </c>
      <c r="B25" s="45">
        <v>134</v>
      </c>
      <c r="C25" s="46">
        <v>19</v>
      </c>
      <c r="D25" s="45" t="s">
        <v>12</v>
      </c>
      <c r="E25" s="45"/>
    </row>
    <row r="26" spans="1:5" ht="12.75">
      <c r="A26" s="45" t="s">
        <v>78</v>
      </c>
      <c r="B26" s="45">
        <v>40</v>
      </c>
      <c r="C26" s="46">
        <v>6</v>
      </c>
      <c r="D26" s="45" t="s">
        <v>12</v>
      </c>
      <c r="E26" s="45"/>
    </row>
    <row r="27" spans="1:5" ht="12.75">
      <c r="A27" s="45" t="s">
        <v>7</v>
      </c>
      <c r="B27" s="45">
        <v>67</v>
      </c>
      <c r="C27" s="46">
        <v>6</v>
      </c>
      <c r="D27" s="45" t="s">
        <v>12</v>
      </c>
      <c r="E27" s="45"/>
    </row>
    <row r="28" spans="1:5" ht="12.75">
      <c r="A28" s="45" t="s">
        <v>5</v>
      </c>
      <c r="B28" s="45">
        <v>80</v>
      </c>
      <c r="C28" s="46">
        <v>6</v>
      </c>
      <c r="D28" s="45" t="s">
        <v>12</v>
      </c>
      <c r="E28" s="45"/>
    </row>
    <row r="29" spans="1:5" ht="12.75">
      <c r="A29" s="45" t="s">
        <v>8</v>
      </c>
      <c r="B29" s="45">
        <v>80</v>
      </c>
      <c r="C29" s="46">
        <v>6</v>
      </c>
      <c r="D29" s="45" t="s">
        <v>12</v>
      </c>
      <c r="E29" s="45"/>
    </row>
    <row r="30" spans="1:5" ht="12.75">
      <c r="A30" s="45" t="s">
        <v>79</v>
      </c>
      <c r="B30" s="45">
        <v>174</v>
      </c>
      <c r="C30" s="46">
        <v>6</v>
      </c>
      <c r="D30" s="45" t="s">
        <v>12</v>
      </c>
      <c r="E30" s="45"/>
    </row>
    <row r="31" spans="1:5" ht="12.75">
      <c r="A31" s="45" t="s">
        <v>80</v>
      </c>
      <c r="B31" s="45">
        <v>40</v>
      </c>
      <c r="C31" s="46">
        <v>6</v>
      </c>
      <c r="D31" s="45" t="s">
        <v>12</v>
      </c>
      <c r="E31" s="45"/>
    </row>
    <row r="32" spans="1:5" ht="12.75">
      <c r="A32" s="45" t="s">
        <v>3</v>
      </c>
      <c r="B32" s="45">
        <v>201</v>
      </c>
      <c r="C32" s="46">
        <v>8</v>
      </c>
      <c r="D32" s="45" t="s">
        <v>12</v>
      </c>
      <c r="E32" s="45"/>
    </row>
    <row r="33" spans="1:5" ht="12.75">
      <c r="A33" s="45" t="s">
        <v>6</v>
      </c>
      <c r="B33" s="45">
        <v>38</v>
      </c>
      <c r="C33" s="46">
        <v>8</v>
      </c>
      <c r="D33" s="45" t="s">
        <v>12</v>
      </c>
      <c r="E33" s="45"/>
    </row>
    <row r="34" spans="1:5" ht="12.75">
      <c r="A34" s="45" t="s">
        <v>5</v>
      </c>
      <c r="B34" s="45">
        <v>40</v>
      </c>
      <c r="C34" s="46">
        <v>14</v>
      </c>
      <c r="D34" s="45" t="s">
        <v>12</v>
      </c>
      <c r="E34" s="45"/>
    </row>
    <row r="35" spans="1:5" ht="12.75">
      <c r="A35" s="45" t="s">
        <v>3</v>
      </c>
      <c r="B35" s="45">
        <v>40</v>
      </c>
      <c r="C35" s="46">
        <v>14</v>
      </c>
      <c r="D35" s="45" t="s">
        <v>12</v>
      </c>
      <c r="E35" s="45"/>
    </row>
    <row r="36" spans="1:5" ht="12.75">
      <c r="A36" s="45" t="s">
        <v>42</v>
      </c>
      <c r="B36" s="45">
        <v>20</v>
      </c>
      <c r="C36" s="46">
        <v>5</v>
      </c>
      <c r="D36" s="45" t="s">
        <v>73</v>
      </c>
      <c r="E36" s="45" t="s">
        <v>81</v>
      </c>
    </row>
    <row r="37" spans="1:5" ht="12.75">
      <c r="A37" s="45" t="s">
        <v>43</v>
      </c>
      <c r="B37" s="45">
        <v>30</v>
      </c>
      <c r="C37" s="46">
        <v>5</v>
      </c>
      <c r="D37" s="45" t="s">
        <v>73</v>
      </c>
      <c r="E37" s="45" t="s">
        <v>81</v>
      </c>
    </row>
    <row r="38" spans="1:5" ht="12.75">
      <c r="A38" s="45" t="s">
        <v>3</v>
      </c>
      <c r="B38" s="45">
        <v>55</v>
      </c>
      <c r="C38" s="46">
        <v>5</v>
      </c>
      <c r="D38" s="45" t="s">
        <v>73</v>
      </c>
      <c r="E38" s="45" t="s">
        <v>81</v>
      </c>
    </row>
    <row r="39" spans="1:5" ht="12.75">
      <c r="A39" s="45" t="s">
        <v>7</v>
      </c>
      <c r="B39" s="45">
        <v>67</v>
      </c>
      <c r="C39" s="46" t="s">
        <v>82</v>
      </c>
      <c r="D39" s="45" t="s">
        <v>73</v>
      </c>
      <c r="E39" s="45"/>
    </row>
    <row r="40" spans="1:5" ht="12.75">
      <c r="A40" s="45" t="s">
        <v>8</v>
      </c>
      <c r="B40" s="45">
        <v>80</v>
      </c>
      <c r="C40" s="46" t="s">
        <v>82</v>
      </c>
      <c r="D40" s="45" t="s">
        <v>73</v>
      </c>
      <c r="E40" s="45"/>
    </row>
    <row r="41" spans="1:5" ht="12.75">
      <c r="A41" s="45" t="s">
        <v>3</v>
      </c>
      <c r="B41" s="45">
        <v>67</v>
      </c>
      <c r="C41" s="46">
        <v>5</v>
      </c>
      <c r="D41" s="45" t="s">
        <v>12</v>
      </c>
      <c r="E41" s="45"/>
    </row>
    <row r="42" spans="1:5" ht="12.75">
      <c r="A42" s="45" t="s">
        <v>5</v>
      </c>
      <c r="B42" s="45">
        <v>40</v>
      </c>
      <c r="C42" s="46">
        <v>5</v>
      </c>
      <c r="D42" s="45" t="s">
        <v>12</v>
      </c>
      <c r="E42" s="45"/>
    </row>
    <row r="43" spans="1:5" ht="12.75">
      <c r="A43" s="45" t="s">
        <v>5</v>
      </c>
      <c r="B43" s="45">
        <v>40</v>
      </c>
      <c r="C43" s="46">
        <v>3</v>
      </c>
      <c r="D43" s="45" t="s">
        <v>12</v>
      </c>
      <c r="E43" s="45"/>
    </row>
    <row r="44" spans="1:5" ht="12.75">
      <c r="A44" s="45" t="s">
        <v>78</v>
      </c>
      <c r="B44" s="45">
        <v>80</v>
      </c>
      <c r="C44" s="46">
        <v>3</v>
      </c>
      <c r="D44" s="45" t="s">
        <v>12</v>
      </c>
      <c r="E44" s="45"/>
    </row>
    <row r="45" spans="1:5" ht="12.75">
      <c r="A45" s="45" t="s">
        <v>44</v>
      </c>
      <c r="B45" s="45">
        <v>25</v>
      </c>
      <c r="C45" s="46">
        <v>3</v>
      </c>
      <c r="D45" s="45" t="s">
        <v>12</v>
      </c>
      <c r="E45" s="45" t="s">
        <v>81</v>
      </c>
    </row>
    <row r="46" spans="1:5" ht="12.75">
      <c r="A46" s="45" t="s">
        <v>4</v>
      </c>
      <c r="B46" s="45">
        <v>40</v>
      </c>
      <c r="C46" s="46">
        <v>3</v>
      </c>
      <c r="D46" s="45" t="s">
        <v>12</v>
      </c>
      <c r="E46" s="45"/>
    </row>
    <row r="47" spans="1:5" ht="12.75">
      <c r="A47" s="45" t="s">
        <v>6</v>
      </c>
      <c r="B47" s="45">
        <v>280</v>
      </c>
      <c r="C47" s="46" t="s">
        <v>45</v>
      </c>
      <c r="D47" s="45" t="s">
        <v>73</v>
      </c>
      <c r="E47" s="45"/>
    </row>
    <row r="48" spans="1:5" ht="12.75">
      <c r="A48" s="45" t="s">
        <v>64</v>
      </c>
      <c r="B48" s="45">
        <v>36</v>
      </c>
      <c r="C48" s="46">
        <v>13</v>
      </c>
      <c r="D48" s="45" t="s">
        <v>73</v>
      </c>
      <c r="E48" s="45" t="s">
        <v>81</v>
      </c>
    </row>
    <row r="49" spans="1:5" ht="12.75">
      <c r="A49" s="45" t="s">
        <v>49</v>
      </c>
      <c r="B49" s="45">
        <v>35</v>
      </c>
      <c r="C49" s="46">
        <v>19</v>
      </c>
      <c r="D49" s="45" t="s">
        <v>73</v>
      </c>
      <c r="E49" s="45"/>
    </row>
    <row r="50" spans="1:5" ht="12.75">
      <c r="A50" s="45" t="s">
        <v>49</v>
      </c>
      <c r="B50" s="45">
        <f>35*3</f>
        <v>105</v>
      </c>
      <c r="C50" s="46">
        <v>14</v>
      </c>
      <c r="D50" s="45" t="s">
        <v>73</v>
      </c>
      <c r="E50" s="45"/>
    </row>
    <row r="51" spans="1:5" ht="12.75">
      <c r="A51" s="45" t="s">
        <v>48</v>
      </c>
      <c r="B51" s="45">
        <v>35</v>
      </c>
      <c r="C51" s="46">
        <v>21</v>
      </c>
      <c r="D51" s="45" t="s">
        <v>73</v>
      </c>
      <c r="E51" s="45"/>
    </row>
    <row r="52" spans="1:5" ht="12.75">
      <c r="A52" s="45" t="s">
        <v>50</v>
      </c>
      <c r="B52" s="45">
        <v>10</v>
      </c>
      <c r="C52" s="46">
        <v>29</v>
      </c>
      <c r="D52" s="45" t="s">
        <v>73</v>
      </c>
      <c r="E52" s="45"/>
    </row>
    <row r="53" spans="1:5" ht="12.75">
      <c r="A53" s="45" t="s">
        <v>36</v>
      </c>
      <c r="B53" s="45">
        <v>10</v>
      </c>
      <c r="C53" s="46">
        <v>30</v>
      </c>
      <c r="D53" s="45" t="s">
        <v>73</v>
      </c>
      <c r="E53" s="45"/>
    </row>
    <row r="54" spans="1:5" ht="12.75">
      <c r="A54" s="45" t="s">
        <v>49</v>
      </c>
      <c r="B54" s="45">
        <v>35</v>
      </c>
      <c r="C54" s="46">
        <v>55</v>
      </c>
      <c r="D54" s="45" t="s">
        <v>73</v>
      </c>
      <c r="E54" s="45"/>
    </row>
    <row r="55" spans="1:5" ht="12.75">
      <c r="A55" s="45" t="s">
        <v>53</v>
      </c>
      <c r="B55" s="45">
        <f>35*3</f>
        <v>105</v>
      </c>
      <c r="C55" s="46">
        <v>55</v>
      </c>
      <c r="D55" s="45" t="s">
        <v>73</v>
      </c>
      <c r="E55" s="45"/>
    </row>
    <row r="56" spans="1:5" ht="12.75">
      <c r="A56" s="45" t="s">
        <v>48</v>
      </c>
      <c r="B56" s="45">
        <v>70</v>
      </c>
      <c r="C56" s="46">
        <v>55</v>
      </c>
      <c r="D56" s="45" t="s">
        <v>73</v>
      </c>
      <c r="E56" s="45"/>
    </row>
    <row r="57" spans="1:5" ht="12.75">
      <c r="A57" s="45" t="s">
        <v>55</v>
      </c>
      <c r="B57" s="45">
        <v>70</v>
      </c>
      <c r="C57" s="46">
        <v>22</v>
      </c>
      <c r="D57" s="45" t="s">
        <v>73</v>
      </c>
      <c r="E57" s="45"/>
    </row>
    <row r="58" spans="1:5" ht="12.75">
      <c r="A58" s="45" t="s">
        <v>78</v>
      </c>
      <c r="B58" s="45">
        <v>40</v>
      </c>
      <c r="C58" s="46">
        <v>22</v>
      </c>
      <c r="D58" s="45" t="s">
        <v>73</v>
      </c>
      <c r="E58" s="45"/>
    </row>
    <row r="59" spans="1:5" ht="12.75">
      <c r="A59" s="45" t="s">
        <v>55</v>
      </c>
      <c r="B59" s="45">
        <v>70</v>
      </c>
      <c r="C59" s="46">
        <v>24</v>
      </c>
      <c r="D59" s="45" t="s">
        <v>73</v>
      </c>
      <c r="E59" s="45"/>
    </row>
    <row r="60" spans="1:5" ht="12.75">
      <c r="A60" s="45" t="s">
        <v>53</v>
      </c>
      <c r="B60" s="45">
        <v>18</v>
      </c>
      <c r="C60" s="46">
        <v>24</v>
      </c>
      <c r="D60" s="45" t="s">
        <v>73</v>
      </c>
      <c r="E60" s="45"/>
    </row>
    <row r="61" spans="1:5" ht="12.75">
      <c r="A61" s="45" t="s">
        <v>53</v>
      </c>
      <c r="B61" s="45">
        <v>35</v>
      </c>
      <c r="C61" s="46">
        <v>11</v>
      </c>
      <c r="D61" s="45" t="s">
        <v>73</v>
      </c>
      <c r="E61" s="45"/>
    </row>
    <row r="62" spans="1:5" ht="12.75">
      <c r="A62" s="45" t="s">
        <v>55</v>
      </c>
      <c r="B62" s="45">
        <v>105</v>
      </c>
      <c r="C62" s="46">
        <v>11</v>
      </c>
      <c r="D62" s="45" t="s">
        <v>73</v>
      </c>
      <c r="E62" s="45"/>
    </row>
    <row r="63" spans="1:5" ht="12.75">
      <c r="A63" s="45" t="s">
        <v>55</v>
      </c>
      <c r="B63" s="45">
        <v>140</v>
      </c>
      <c r="C63" s="46">
        <v>11</v>
      </c>
      <c r="D63" s="45" t="s">
        <v>12</v>
      </c>
      <c r="E63" s="45"/>
    </row>
    <row r="64" spans="1:5" ht="12.75">
      <c r="A64" s="45" t="s">
        <v>83</v>
      </c>
      <c r="B64" s="45">
        <v>70</v>
      </c>
      <c r="C64" s="46">
        <v>11</v>
      </c>
      <c r="D64" s="45" t="s">
        <v>73</v>
      </c>
      <c r="E64" s="45"/>
    </row>
    <row r="65" spans="1:5" ht="12.75">
      <c r="A65" s="45" t="s">
        <v>84</v>
      </c>
      <c r="B65" s="45">
        <v>3</v>
      </c>
      <c r="C65" s="46">
        <v>14</v>
      </c>
      <c r="D65" s="45" t="s">
        <v>73</v>
      </c>
      <c r="E65" s="45"/>
    </row>
    <row r="66" spans="1:5" ht="12.75">
      <c r="A66" s="45" t="s">
        <v>53</v>
      </c>
      <c r="B66" s="45">
        <v>35</v>
      </c>
      <c r="C66" s="46">
        <v>23</v>
      </c>
      <c r="D66" s="45" t="s">
        <v>73</v>
      </c>
      <c r="E66" s="45"/>
    </row>
    <row r="67" spans="1:5" ht="12.75">
      <c r="A67" s="45" t="s">
        <v>64</v>
      </c>
      <c r="B67" s="45">
        <v>43</v>
      </c>
      <c r="C67" s="46" t="s">
        <v>70</v>
      </c>
      <c r="D67" s="45" t="s">
        <v>71</v>
      </c>
      <c r="E67" s="45"/>
    </row>
    <row r="68" spans="1:5" ht="12.75">
      <c r="A68" s="45" t="s">
        <v>85</v>
      </c>
      <c r="B68" s="45">
        <v>5</v>
      </c>
      <c r="C68" s="46">
        <v>19</v>
      </c>
      <c r="D68" s="45" t="s">
        <v>73</v>
      </c>
      <c r="E68" s="45"/>
    </row>
    <row r="69" spans="1:5" ht="12.75">
      <c r="A69" s="45" t="s">
        <v>83</v>
      </c>
      <c r="B69" s="45">
        <f>35*3</f>
        <v>105</v>
      </c>
      <c r="C69" s="46">
        <v>13</v>
      </c>
      <c r="D69" s="45" t="s">
        <v>73</v>
      </c>
      <c r="E69" s="45"/>
    </row>
    <row r="70" spans="1:5" ht="12.75">
      <c r="A70" s="45" t="s">
        <v>8</v>
      </c>
      <c r="B70" s="45">
        <v>8</v>
      </c>
      <c r="C70" s="46">
        <v>11</v>
      </c>
      <c r="D70" s="45" t="s">
        <v>73</v>
      </c>
      <c r="E70" s="45"/>
    </row>
    <row r="71" spans="1:5" ht="12.75">
      <c r="A71" s="45" t="s">
        <v>48</v>
      </c>
      <c r="B71" s="45">
        <v>70</v>
      </c>
      <c r="C71" s="46">
        <v>11</v>
      </c>
      <c r="D71" s="45" t="s">
        <v>73</v>
      </c>
      <c r="E71" s="45"/>
    </row>
    <row r="72" spans="1:5" ht="12.75">
      <c r="A72" s="45" t="s">
        <v>55</v>
      </c>
      <c r="B72" s="45">
        <v>105</v>
      </c>
      <c r="C72" s="46">
        <v>11</v>
      </c>
      <c r="D72" s="45" t="s">
        <v>73</v>
      </c>
      <c r="E72" s="45"/>
    </row>
    <row r="73" spans="1:5" ht="12.75">
      <c r="A73" s="45" t="s">
        <v>83</v>
      </c>
      <c r="B73" s="45">
        <f>4*35</f>
        <v>140</v>
      </c>
      <c r="C73" s="46">
        <v>13</v>
      </c>
      <c r="D73" s="45" t="s">
        <v>73</v>
      </c>
      <c r="E73" s="45"/>
    </row>
    <row r="74" spans="1:5" ht="12.75">
      <c r="A74" s="45" t="s">
        <v>86</v>
      </c>
      <c r="B74" s="45">
        <f>12*35</f>
        <v>420</v>
      </c>
      <c r="C74" s="46">
        <v>55</v>
      </c>
      <c r="D74" s="45" t="s">
        <v>73</v>
      </c>
      <c r="E74" s="45"/>
    </row>
    <row r="75" spans="1:5" ht="12.75">
      <c r="A75" s="47" t="s">
        <v>86</v>
      </c>
      <c r="B75" s="47">
        <f>12*35</f>
        <v>420</v>
      </c>
      <c r="C75" s="48">
        <v>55</v>
      </c>
      <c r="D75" s="47" t="s">
        <v>73</v>
      </c>
      <c r="E75" s="47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Garðabær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erlabj</cp:lastModifiedBy>
  <cp:lastPrinted>2000-02-16T17:49:10Z</cp:lastPrinted>
  <dcterms:created xsi:type="dcterms:W3CDTF">1997-07-04T11:01:37Z</dcterms:created>
  <dcterms:modified xsi:type="dcterms:W3CDTF">2010-01-04T12:59:42Z</dcterms:modified>
  <cp:category/>
  <cp:version/>
  <cp:contentType/>
  <cp:contentStatus/>
</cp:coreProperties>
</file>